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3189\Desktop\"/>
    </mc:Choice>
  </mc:AlternateContent>
  <xr:revisionPtr revIDLastSave="0" documentId="13_ncr:1_{63552F7F-9535-44A3-9529-16E5C77FE24D}" xr6:coauthVersionLast="47" xr6:coauthVersionMax="47" xr10:uidLastSave="{00000000-0000-0000-0000-000000000000}"/>
  <bookViews>
    <workbookView xWindow="28680" yWindow="-120" windowWidth="29040" windowHeight="15720" xr2:uid="{1DCC761B-BC27-4E63-B00B-8F313FE5EB40}"/>
  </bookViews>
  <sheets>
    <sheet name="表紙" sheetId="15" r:id="rId1"/>
    <sheet name="目次" sheetId="13" r:id="rId2"/>
    <sheet name="保険金請求書兼事故状況報告書" sheetId="11" r:id="rId3"/>
    <sheet name="ご入力の手引き" sheetId="14" r:id="rId4"/>
    <sheet name="保険金請求に必要な書類一覧表" sheetId="17" r:id="rId5"/>
    <sheet name="修理不能証明書" sheetId="10" r:id="rId6"/>
    <sheet name="Sheet1" sheetId="12" state="hidden" r:id="rId7"/>
    <sheet name="【マスタ】リース会社" sheetId="7" state="hidden" r:id="rId8"/>
  </sheets>
  <definedNames>
    <definedName name="_xlnm.Print_Area" localSheetId="3">ご入力の手引き!$B$8:$BY$54</definedName>
    <definedName name="_xlnm.Print_Area" localSheetId="2">保険金請求書兼事故状況報告書!$A$8:$AK$56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2" i="11" l="1"/>
  <c r="A1" i="10" s="1"/>
  <c r="AN12" i="14"/>
  <c r="AN11" i="14"/>
  <c r="Z11" i="11"/>
  <c r="AO9" i="11"/>
  <c r="J19" i="10"/>
  <c r="J18" i="10"/>
  <c r="J17" i="10"/>
  <c r="AV58" i="14"/>
  <c r="AT52" i="14"/>
  <c r="U55" i="14" s="1"/>
  <c r="P51" i="14"/>
  <c r="P50" i="14"/>
  <c r="P46" i="14"/>
  <c r="P44" i="14"/>
  <c r="AV36" i="14"/>
  <c r="P33" i="14"/>
  <c r="BC9" i="14"/>
  <c r="P32" i="14" s="1"/>
  <c r="BA9" i="14"/>
  <c r="AJ31" i="14" l="1"/>
  <c r="AB50" i="14"/>
  <c r="AB51" i="14"/>
  <c r="AJ32" i="14"/>
  <c r="W30" i="14"/>
  <c r="P31" i="14"/>
  <c r="P52" i="14"/>
  <c r="AB52" i="14"/>
  <c r="B35" i="11" l="1"/>
  <c r="B47" i="11"/>
  <c r="B45" i="11"/>
  <c r="AH38" i="11" l="1"/>
  <c r="B51" i="11" l="1"/>
  <c r="B52" i="11"/>
  <c r="I32" i="11" l="1"/>
  <c r="V34" i="11"/>
  <c r="AF53" i="11"/>
  <c r="B33" i="11"/>
  <c r="V33" i="11"/>
  <c r="B34" i="11"/>
  <c r="N53" i="11"/>
  <c r="N51" i="11"/>
  <c r="N52" i="11"/>
  <c r="B5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庄司 茉莉</author>
  </authors>
  <commentList>
    <comment ref="I25" authorId="0" shapeId="0" xr:uid="{7F3A288A-BA4A-4F82-A5F3-BA0EFBB53E46}">
      <text>
        <r>
          <rPr>
            <b/>
            <sz val="9"/>
            <color indexed="81"/>
            <rFont val="MS P ゴシック"/>
            <family val="3"/>
            <charset val="128"/>
          </rPr>
          <t>１物件１申請です。
対象物件が複数ある場合は、それぞれ申請をお願いします。
同一物件、複数台の場合は、台数をご記入頂ければ、
1回の申請で請求可能です。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庄司 茉莉</author>
  </authors>
  <commentList>
    <comment ref="O56" authorId="0" shapeId="0" xr:uid="{7F33DEF2-3842-4089-9FED-D402A1644891}">
      <text>
        <r>
          <rPr>
            <b/>
            <sz val="9"/>
            <color indexed="81"/>
            <rFont val="MS P ゴシック"/>
            <family val="3"/>
            <charset val="128"/>
          </rPr>
          <t>分損の場合</t>
        </r>
      </text>
    </comment>
    <comment ref="O57" authorId="0" shapeId="0" xr:uid="{A9E8F020-9E35-4FBC-BDE8-64D546B74CC6}">
      <text>
        <r>
          <rPr>
            <b/>
            <sz val="9"/>
            <color indexed="81"/>
            <rFont val="MS P ゴシック"/>
            <family val="3"/>
            <charset val="128"/>
          </rPr>
          <t>分損の場合</t>
        </r>
      </text>
    </comment>
    <comment ref="O58" authorId="0" shapeId="0" xr:uid="{83BC5954-FD78-4BF1-B7D1-28E5A9FF1645}">
      <text>
        <r>
          <rPr>
            <b/>
            <sz val="9"/>
            <color indexed="81"/>
            <rFont val="MS P ゴシック"/>
            <family val="3"/>
            <charset val="128"/>
          </rPr>
          <t>分損の場合</t>
        </r>
      </text>
    </comment>
    <comment ref="O59" authorId="0" shapeId="0" xr:uid="{C2B3D802-9534-4463-935C-353C254CEE84}">
      <text>
        <r>
          <rPr>
            <b/>
            <sz val="9"/>
            <color indexed="81"/>
            <rFont val="MS P ゴシック"/>
            <family val="3"/>
            <charset val="128"/>
          </rPr>
          <t>全損または100万円超等個別回送の場合</t>
        </r>
      </text>
    </comment>
  </commentList>
</comments>
</file>

<file path=xl/sharedStrings.xml><?xml version="1.0" encoding="utf-8"?>
<sst xmlns="http://schemas.openxmlformats.org/spreadsheetml/2006/main" count="237" uniqueCount="146">
  <si>
    <t>記入日</t>
    <rPh sb="0" eb="2">
      <t>キニュウ</t>
    </rPh>
    <rPh sb="2" eb="3">
      <t>ビ</t>
    </rPh>
    <phoneticPr fontId="1"/>
  </si>
  <si>
    <t>契約番号</t>
    <rPh sb="0" eb="2">
      <t>ケイヤク</t>
    </rPh>
    <rPh sb="2" eb="4">
      <t>バンゴウ</t>
    </rPh>
    <phoneticPr fontId="1"/>
  </si>
  <si>
    <t>事故原因</t>
    <rPh sb="0" eb="2">
      <t>ジコ</t>
    </rPh>
    <rPh sb="2" eb="4">
      <t>ゲンイン</t>
    </rPh>
    <phoneticPr fontId="1"/>
  </si>
  <si>
    <t>事故状況</t>
    <rPh sb="0" eb="2">
      <t>ジコ</t>
    </rPh>
    <rPh sb="2" eb="4">
      <t>ジョウキョウ</t>
    </rPh>
    <phoneticPr fontId="1"/>
  </si>
  <si>
    <t>三井住友海上火災保険株式会社　御中</t>
    <phoneticPr fontId="1"/>
  </si>
  <si>
    <t>・下記事故について関係書類を添付のうえ保険金を請求します。
・保険金は下記の口座に振り込んでください。口座への振込みをもって保険金を受領したものと認めます。
・貴社が、本保険請求に関する私の個人情報を次の利用目的の達成に必要な範囲内で、取得・利用・提供することに同意します。
①保険契約の履行(損害調査、保険金支払の可否、保険金の算定等)・保険引受判断・各種サービスの提供等のために、保険事故の関係者
(修理業者、医療機関、損害保険会社・共済、保険事故当事者等)、業務委託先（保険代理店を含む）、その他必要な関係先に対して提供を行い、またこれらの者から提供を受けることがあること。
②保険金支払の健全な運営のために、（社）日本損害保険協会、損害保険料率算出機構、他の損害保険会社・共済等に提供もしくは登録を行い、またこれらの者から提供を受けることがあること。
③保険契約の締結、再保険契約に基づく通知・報告、再保険請求等のために再保険引受会社に提供を行うことがあること。</t>
    <phoneticPr fontId="1"/>
  </si>
  <si>
    <t>事故発生日</t>
    <rPh sb="0" eb="2">
      <t>ジコ</t>
    </rPh>
    <rPh sb="2" eb="4">
      <t>ハッセイ</t>
    </rPh>
    <rPh sb="4" eb="5">
      <t>ビ</t>
    </rPh>
    <phoneticPr fontId="1"/>
  </si>
  <si>
    <t>契約者名</t>
    <rPh sb="0" eb="2">
      <t>ケイヤク</t>
    </rPh>
    <rPh sb="2" eb="3">
      <t>シャ</t>
    </rPh>
    <rPh sb="3" eb="4">
      <t>メイ</t>
    </rPh>
    <phoneticPr fontId="1"/>
  </si>
  <si>
    <t>東京都中央区銀座8丁目13番1号</t>
    <rPh sb="0" eb="3">
      <t>トウキョウト</t>
    </rPh>
    <rPh sb="3" eb="6">
      <t>チュウオウク</t>
    </rPh>
    <rPh sb="6" eb="8">
      <t>ギンザ</t>
    </rPh>
    <rPh sb="9" eb="11">
      <t>チョウメ</t>
    </rPh>
    <rPh sb="13" eb="14">
      <t>バン</t>
    </rPh>
    <rPh sb="15" eb="16">
      <t>ゴウ</t>
    </rPh>
    <phoneticPr fontId="1"/>
  </si>
  <si>
    <t>請求者</t>
    <rPh sb="0" eb="3">
      <t>セイキュウシャ</t>
    </rPh>
    <phoneticPr fontId="1"/>
  </si>
  <si>
    <t>保険契約者</t>
    <rPh sb="0" eb="2">
      <t>ホケン</t>
    </rPh>
    <rPh sb="2" eb="4">
      <t>ケイヤク</t>
    </rPh>
    <rPh sb="4" eb="5">
      <t>シャ</t>
    </rPh>
    <phoneticPr fontId="1"/>
  </si>
  <si>
    <t>ＪＡ三井リース九州株式会社</t>
    <phoneticPr fontId="1"/>
  </si>
  <si>
    <t>ＪＡ三井リース株式会社</t>
    <phoneticPr fontId="1"/>
  </si>
  <si>
    <t>会社名</t>
    <rPh sb="0" eb="3">
      <t>カイシャメイ</t>
    </rPh>
    <phoneticPr fontId="1"/>
  </si>
  <si>
    <t>住所</t>
    <rPh sb="0" eb="2">
      <t>ジュウショ</t>
    </rPh>
    <phoneticPr fontId="1"/>
  </si>
  <si>
    <t>福岡県福岡市博多区下川端町2-1</t>
    <rPh sb="0" eb="3">
      <t>フクオカケン</t>
    </rPh>
    <rPh sb="3" eb="6">
      <t>フクオカシ</t>
    </rPh>
    <rPh sb="6" eb="9">
      <t>ハカタク</t>
    </rPh>
    <rPh sb="9" eb="13">
      <t>シモカワバタマチ</t>
    </rPh>
    <phoneticPr fontId="1"/>
  </si>
  <si>
    <t>振込銀行（全損）</t>
    <rPh sb="0" eb="2">
      <t>フリコミ</t>
    </rPh>
    <rPh sb="2" eb="4">
      <t>ギンコウ</t>
    </rPh>
    <rPh sb="5" eb="7">
      <t>ゼンソン</t>
    </rPh>
    <phoneticPr fontId="1"/>
  </si>
  <si>
    <t>福岡銀行　博多駅前支店　当座　0024336</t>
    <rPh sb="0" eb="2">
      <t>フクオカ</t>
    </rPh>
    <rPh sb="2" eb="4">
      <t>ギンコウ</t>
    </rPh>
    <rPh sb="5" eb="7">
      <t>ハカタ</t>
    </rPh>
    <rPh sb="7" eb="9">
      <t>エキマエ</t>
    </rPh>
    <rPh sb="9" eb="11">
      <t>シテン</t>
    </rPh>
    <rPh sb="12" eb="14">
      <t>トウザ</t>
    </rPh>
    <phoneticPr fontId="1"/>
  </si>
  <si>
    <t>三井住友銀行　本店営業部　普通　0946750</t>
    <rPh sb="0" eb="2">
      <t>ミツイ</t>
    </rPh>
    <rPh sb="2" eb="4">
      <t>スミトモ</t>
    </rPh>
    <rPh sb="4" eb="6">
      <t>ギンコウ</t>
    </rPh>
    <rPh sb="7" eb="9">
      <t>ホンテン</t>
    </rPh>
    <rPh sb="9" eb="11">
      <t>エイギョウ</t>
    </rPh>
    <rPh sb="11" eb="12">
      <t>ブ</t>
    </rPh>
    <rPh sb="13" eb="15">
      <t>フツウ</t>
    </rPh>
    <phoneticPr fontId="1"/>
  </si>
  <si>
    <t>契約継続可否</t>
    <rPh sb="0" eb="2">
      <t>ケイヤク</t>
    </rPh>
    <rPh sb="2" eb="4">
      <t>ケイゾク</t>
    </rPh>
    <rPh sb="4" eb="6">
      <t>カヒ</t>
    </rPh>
    <phoneticPr fontId="1"/>
  </si>
  <si>
    <t>□リース会社入力欄</t>
    <rPh sb="4" eb="6">
      <t>ガイシャ</t>
    </rPh>
    <rPh sb="8" eb="9">
      <t>ラン</t>
    </rPh>
    <phoneticPr fontId="1"/>
  </si>
  <si>
    <t>1.リース会社との契約につき、ご入力をお願い致します</t>
    <rPh sb="5" eb="7">
      <t>ガイシャ</t>
    </rPh>
    <rPh sb="9" eb="11">
      <t>ケイヤク</t>
    </rPh>
    <rPh sb="16" eb="18">
      <t>ニュウリョク</t>
    </rPh>
    <rPh sb="20" eb="21">
      <t>ネガ</t>
    </rPh>
    <rPh sb="22" eb="23">
      <t>イタ</t>
    </rPh>
    <phoneticPr fontId="1"/>
  </si>
  <si>
    <t>2.事故状況・修理先業者様につき、ご入力をお願い致します</t>
    <rPh sb="2" eb="4">
      <t>ジコ</t>
    </rPh>
    <rPh sb="4" eb="6">
      <t>ジョウキョウ</t>
    </rPh>
    <rPh sb="7" eb="9">
      <t>シュウリ</t>
    </rPh>
    <rPh sb="9" eb="10">
      <t>サキ</t>
    </rPh>
    <rPh sb="10" eb="12">
      <t>ギョウシャ</t>
    </rPh>
    <rPh sb="12" eb="13">
      <t>サマ</t>
    </rPh>
    <rPh sb="22" eb="23">
      <t>ネガ</t>
    </rPh>
    <rPh sb="24" eb="25">
      <t>イタ</t>
    </rPh>
    <phoneticPr fontId="1"/>
  </si>
  <si>
    <r>
      <t>3.保険金振込先のご入力をお願い致します　　</t>
    </r>
    <r>
      <rPr>
        <b/>
        <sz val="11"/>
        <color rgb="FFFF0000"/>
        <rFont val="Meiryo UI"/>
        <family val="3"/>
        <charset val="128"/>
      </rPr>
      <t>※全部解約・一部解約の場合は、入力不要です</t>
    </r>
    <rPh sb="2" eb="5">
      <t>ホケンキン</t>
    </rPh>
    <rPh sb="5" eb="7">
      <t>フリコミ</t>
    </rPh>
    <rPh sb="7" eb="8">
      <t>サキ</t>
    </rPh>
    <rPh sb="10" eb="12">
      <t>ニュウリョク</t>
    </rPh>
    <rPh sb="14" eb="15">
      <t>ネガ</t>
    </rPh>
    <rPh sb="16" eb="17">
      <t>イタ</t>
    </rPh>
    <rPh sb="23" eb="25">
      <t>ゼンブ</t>
    </rPh>
    <rPh sb="25" eb="27">
      <t>カイヤク</t>
    </rPh>
    <rPh sb="28" eb="30">
      <t>イチブ</t>
    </rPh>
    <rPh sb="30" eb="32">
      <t>カイヤク</t>
    </rPh>
    <rPh sb="33" eb="35">
      <t>バアイ</t>
    </rPh>
    <rPh sb="39" eb="41">
      <t>フヨウ</t>
    </rPh>
    <phoneticPr fontId="1"/>
  </si>
  <si>
    <t>罹災証明書</t>
    <rPh sb="0" eb="2">
      <t>リサイ</t>
    </rPh>
    <rPh sb="2" eb="5">
      <t>ショウメイショ</t>
    </rPh>
    <phoneticPr fontId="1"/>
  </si>
  <si>
    <t>修理代金見積書又は請求書</t>
  </si>
  <si>
    <t>事故物件修理不能証明書</t>
    <phoneticPr fontId="1"/>
  </si>
  <si>
    <t>事故物件写真</t>
    <phoneticPr fontId="1"/>
  </si>
  <si>
    <t>盗難届</t>
    <rPh sb="0" eb="2">
      <t>トウナン</t>
    </rPh>
    <rPh sb="2" eb="3">
      <t>トドケ</t>
    </rPh>
    <phoneticPr fontId="1"/>
  </si>
  <si>
    <t>書類名</t>
    <rPh sb="0" eb="2">
      <t>ショルイ</t>
    </rPh>
    <rPh sb="2" eb="3">
      <t>メイ</t>
    </rPh>
    <phoneticPr fontId="1"/>
  </si>
  <si>
    <t>〇</t>
    <phoneticPr fontId="1"/>
  </si>
  <si>
    <t>4.添付書類のご確認をお願いします（上記1.～3.入力後にご確認ください）</t>
    <rPh sb="2" eb="4">
      <t>テンプ</t>
    </rPh>
    <rPh sb="4" eb="6">
      <t>ショルイ</t>
    </rPh>
    <rPh sb="8" eb="10">
      <t>カクニン</t>
    </rPh>
    <rPh sb="12" eb="13">
      <t>ネガ</t>
    </rPh>
    <rPh sb="18" eb="20">
      <t>ジョウキ</t>
    </rPh>
    <rPh sb="25" eb="28">
      <t>ニュウリョクゴ</t>
    </rPh>
    <rPh sb="30" eb="32">
      <t>カクニン</t>
    </rPh>
    <phoneticPr fontId="1"/>
  </si>
  <si>
    <t>JB事故保険申請№</t>
    <rPh sb="2" eb="4">
      <t>ジコ</t>
    </rPh>
    <rPh sb="4" eb="6">
      <t>ホケン</t>
    </rPh>
    <rPh sb="6" eb="8">
      <t>シンセイ</t>
    </rPh>
    <phoneticPr fontId="1"/>
  </si>
  <si>
    <t>№</t>
    <phoneticPr fontId="1"/>
  </si>
  <si>
    <t>支払先コード</t>
    <rPh sb="0" eb="2">
      <t>シハライ</t>
    </rPh>
    <rPh sb="2" eb="3">
      <t>サキ</t>
    </rPh>
    <phoneticPr fontId="1"/>
  </si>
  <si>
    <t>営業担当者コード</t>
    <rPh sb="0" eb="2">
      <t>エイギョウ</t>
    </rPh>
    <rPh sb="2" eb="5">
      <t>タントウシャ</t>
    </rPh>
    <phoneticPr fontId="1"/>
  </si>
  <si>
    <t>損害区分</t>
    <rPh sb="0" eb="2">
      <t>ソンガイ</t>
    </rPh>
    <rPh sb="2" eb="4">
      <t>クブン</t>
    </rPh>
    <phoneticPr fontId="1"/>
  </si>
  <si>
    <t>修理不能証明書</t>
    <rPh sb="0" eb="2">
      <t>シュウリ</t>
    </rPh>
    <rPh sb="2" eb="4">
      <t>フノウ</t>
    </rPh>
    <rPh sb="4" eb="7">
      <t>ショウメイショ</t>
    </rPh>
    <phoneticPr fontId="1"/>
  </si>
  <si>
    <t>技術的に修理できない場合にこの証明書を添付願います。</t>
  </si>
  <si>
    <t>「修理費用が高額なので修理しない」場合は、「修理見積書」のご提出をお願します。</t>
  </si>
  <si>
    <t>ユーザー名：</t>
    <rPh sb="4" eb="5">
      <t>メイ</t>
    </rPh>
    <phoneticPr fontId="1"/>
  </si>
  <si>
    <t>事故場所：</t>
    <rPh sb="0" eb="2">
      <t>ジコ</t>
    </rPh>
    <rPh sb="2" eb="4">
      <t>バショ</t>
    </rPh>
    <phoneticPr fontId="1"/>
  </si>
  <si>
    <t>物件名称・機番：</t>
    <phoneticPr fontId="1"/>
  </si>
  <si>
    <t>事故原因：</t>
    <phoneticPr fontId="1"/>
  </si>
  <si>
    <t>修理不能理由：</t>
    <phoneticPr fontId="1"/>
  </si>
  <si>
    <t>【注意事項　】　</t>
    <phoneticPr fontId="1"/>
  </si>
  <si>
    <t>その他：</t>
    <phoneticPr fontId="1"/>
  </si>
  <si>
    <t>住所</t>
  </si>
  <si>
    <t>氏名</t>
  </si>
  <si>
    <t>印</t>
  </si>
  <si>
    <t>部署名</t>
  </si>
  <si>
    <t>ご担当者名</t>
  </si>
  <si>
    <t>電話番号</t>
    <rPh sb="0" eb="2">
      <t>デンワ</t>
    </rPh>
    <rPh sb="2" eb="4">
      <t>バンゴウ</t>
    </rPh>
    <phoneticPr fontId="1"/>
  </si>
  <si>
    <t>(修理者)</t>
    <rPh sb="1" eb="3">
      <t>シュウリ</t>
    </rPh>
    <rPh sb="3" eb="4">
      <t>シャ</t>
    </rPh>
    <phoneticPr fontId="1"/>
  </si>
  <si>
    <t>営業部（担当）</t>
    <rPh sb="0" eb="2">
      <t>エイギョウ</t>
    </rPh>
    <rPh sb="2" eb="3">
      <t>ブ</t>
    </rPh>
    <rPh sb="4" eb="6">
      <t>タントウ</t>
    </rPh>
    <phoneticPr fontId="1"/>
  </si>
  <si>
    <t>営業部（決裁）</t>
    <rPh sb="0" eb="2">
      <t>エイギョウ</t>
    </rPh>
    <rPh sb="2" eb="3">
      <t>ブ</t>
    </rPh>
    <rPh sb="4" eb="6">
      <t>ケッサイ</t>
    </rPh>
    <phoneticPr fontId="1"/>
  </si>
  <si>
    <t>動産総合保険金請求書　兼　事故状況報告書</t>
    <rPh sb="0" eb="2">
      <t>ドウサン</t>
    </rPh>
    <rPh sb="2" eb="4">
      <t>ソウゴウ</t>
    </rPh>
    <rPh sb="4" eb="7">
      <t>ホケンキン</t>
    </rPh>
    <rPh sb="7" eb="10">
      <t>セイキュウショ</t>
    </rPh>
    <rPh sb="11" eb="12">
      <t>ケン</t>
    </rPh>
    <rPh sb="13" eb="15">
      <t>ジコ</t>
    </rPh>
    <rPh sb="15" eb="17">
      <t>ジョウキョウ</t>
    </rPh>
    <rPh sb="17" eb="20">
      <t>ホウコクショ</t>
    </rPh>
    <phoneticPr fontId="1"/>
  </si>
  <si>
    <t>契約継続可否</t>
    <phoneticPr fontId="1"/>
  </si>
  <si>
    <t>火災</t>
    <rPh sb="0" eb="2">
      <t>カサイ</t>
    </rPh>
    <phoneticPr fontId="1"/>
  </si>
  <si>
    <t>盗難</t>
    <rPh sb="0" eb="2">
      <t>トウナン</t>
    </rPh>
    <phoneticPr fontId="1"/>
  </si>
  <si>
    <t>落雷</t>
    <rPh sb="0" eb="2">
      <t>ラクライ</t>
    </rPh>
    <phoneticPr fontId="1"/>
  </si>
  <si>
    <t>その他</t>
    <rPh sb="2" eb="3">
      <t>タ</t>
    </rPh>
    <phoneticPr fontId="1"/>
  </si>
  <si>
    <t>客先</t>
    <rPh sb="0" eb="2">
      <t>キャクサキ</t>
    </rPh>
    <phoneticPr fontId="1"/>
  </si>
  <si>
    <t>営業</t>
    <rPh sb="0" eb="2">
      <t>エイギョウ</t>
    </rPh>
    <phoneticPr fontId="1"/>
  </si>
  <si>
    <t>金融機関</t>
    <rPh sb="0" eb="2">
      <t>キンユウ</t>
    </rPh>
    <rPh sb="2" eb="4">
      <t>キカン</t>
    </rPh>
    <phoneticPr fontId="1"/>
  </si>
  <si>
    <t>支店名</t>
    <rPh sb="0" eb="2">
      <t>シテン</t>
    </rPh>
    <rPh sb="2" eb="3">
      <t>メイ</t>
    </rPh>
    <phoneticPr fontId="1"/>
  </si>
  <si>
    <t>カナ</t>
    <phoneticPr fontId="1"/>
  </si>
  <si>
    <t>漢字</t>
    <rPh sb="0" eb="2">
      <t>カンジ</t>
    </rPh>
    <phoneticPr fontId="1"/>
  </si>
  <si>
    <t>口座名義</t>
    <rPh sb="0" eb="2">
      <t>コウザ</t>
    </rPh>
    <rPh sb="2" eb="4">
      <t>メイギ</t>
    </rPh>
    <phoneticPr fontId="1"/>
  </si>
  <si>
    <t>口座種類</t>
    <rPh sb="0" eb="2">
      <t>コウザ</t>
    </rPh>
    <rPh sb="2" eb="4">
      <t>シュルイ</t>
    </rPh>
    <phoneticPr fontId="1"/>
  </si>
  <si>
    <t>支店</t>
    <rPh sb="0" eb="2">
      <t>シテン</t>
    </rPh>
    <phoneticPr fontId="1"/>
  </si>
  <si>
    <t>金融機関</t>
    <rPh sb="0" eb="2">
      <t>キンユウ</t>
    </rPh>
    <rPh sb="2" eb="4">
      <t>キカン</t>
    </rPh>
    <phoneticPr fontId="1"/>
  </si>
  <si>
    <r>
      <t>購入時見積書</t>
    </r>
    <r>
      <rPr>
        <sz val="9"/>
        <color theme="1"/>
        <rFont val="Meiryo UI"/>
        <family val="3"/>
        <charset val="128"/>
      </rPr>
      <t>(ﾘｰｽ会社にて手配)</t>
    </r>
    <rPh sb="0" eb="3">
      <t>コウニュウジ</t>
    </rPh>
    <rPh sb="3" eb="6">
      <t>ミツモリショ</t>
    </rPh>
    <phoneticPr fontId="1"/>
  </si>
  <si>
    <t>◆リース会社入力欄◆</t>
    <rPh sb="4" eb="6">
      <t>ガイシャ</t>
    </rPh>
    <rPh sb="6" eb="8">
      <t>ニュウリョク</t>
    </rPh>
    <rPh sb="8" eb="9">
      <t>ラン</t>
    </rPh>
    <phoneticPr fontId="1"/>
  </si>
  <si>
    <r>
      <t>落雷証明</t>
    </r>
    <r>
      <rPr>
        <sz val="10"/>
        <color theme="1"/>
        <rFont val="Meiryo UI"/>
        <family val="3"/>
        <charset val="128"/>
      </rPr>
      <t>（状況に応じて）</t>
    </r>
    <rPh sb="0" eb="2">
      <t>ラクライ</t>
    </rPh>
    <rPh sb="2" eb="4">
      <t>ショウメイ</t>
    </rPh>
    <phoneticPr fontId="1"/>
  </si>
  <si>
    <t>支払連番</t>
    <rPh sb="0" eb="2">
      <t>シハライ</t>
    </rPh>
    <rPh sb="2" eb="4">
      <t>レンバン</t>
    </rPh>
    <phoneticPr fontId="1"/>
  </si>
  <si>
    <t>システム情報を入力</t>
    <rPh sb="4" eb="6">
      <t>ジョウホウ</t>
    </rPh>
    <rPh sb="7" eb="9">
      <t>ニュウリョク</t>
    </rPh>
    <phoneticPr fontId="1"/>
  </si>
  <si>
    <r>
      <t xml:space="preserve">事故対象物件
</t>
    </r>
    <r>
      <rPr>
        <b/>
        <sz val="10"/>
        <color theme="1"/>
        <rFont val="Meiryo UI"/>
        <family val="3"/>
        <charset val="128"/>
      </rPr>
      <t>（物件名・型式）</t>
    </r>
    <rPh sb="0" eb="2">
      <t>ジコ</t>
    </rPh>
    <rPh sb="2" eb="4">
      <t>タイショウ</t>
    </rPh>
    <rPh sb="4" eb="6">
      <t>ブッケン</t>
    </rPh>
    <rPh sb="8" eb="10">
      <t>ブッケン</t>
    </rPh>
    <rPh sb="10" eb="11">
      <t>メイ</t>
    </rPh>
    <rPh sb="12" eb="14">
      <t>カタシキ</t>
    </rPh>
    <phoneticPr fontId="1"/>
  </si>
  <si>
    <t>ＪＡ三井リースオート株式会社</t>
    <phoneticPr fontId="1"/>
  </si>
  <si>
    <t>ＪＡ三井リース株式会社</t>
  </si>
  <si>
    <t>事故発生場所（住所）</t>
    <rPh sb="0" eb="2">
      <t>ジコ</t>
    </rPh>
    <rPh sb="2" eb="4">
      <t>ハッセイ</t>
    </rPh>
    <rPh sb="4" eb="6">
      <t>バショ</t>
    </rPh>
    <rPh sb="7" eb="9">
      <t>ジュウショ</t>
    </rPh>
    <phoneticPr fontId="1"/>
  </si>
  <si>
    <t>修理して継続</t>
  </si>
  <si>
    <t>落雷による過電流のため、◇◇◇（損傷個所）がＸＸＸ（破損状況）した。</t>
    <rPh sb="0" eb="2">
      <t>ラクライ</t>
    </rPh>
    <rPh sb="5" eb="8">
      <t>カデンリュウ</t>
    </rPh>
    <rPh sb="16" eb="18">
      <t>ソンショウ</t>
    </rPh>
    <rPh sb="18" eb="20">
      <t>カショ</t>
    </rPh>
    <rPh sb="26" eb="28">
      <t>ハソン</t>
    </rPh>
    <rPh sb="28" eb="30">
      <t>ジョウキョウ</t>
    </rPh>
    <phoneticPr fontId="1"/>
  </si>
  <si>
    <t>○○年○○月 ○○日 ○時頃、ＸＸより○○の原因により出火し、◇◇（事故物件）の○○部が□□の損害を受けた。　　　　　　　⇒　火災の原因は（不明の場合はその旨）必ずお書き下さい。</t>
    <rPh sb="70" eb="72">
      <t>フメイ</t>
    </rPh>
    <rPh sb="73" eb="75">
      <t>バアイ</t>
    </rPh>
    <rPh sb="78" eb="79">
      <t>ムネ</t>
    </rPh>
    <phoneticPr fontId="1"/>
  </si>
  <si>
    <t>窃盗犯がドアをこじ開け侵入し、◇◇（事故物件）が盗難に遭った。　⇒　盗難の状況をわかる限り具体的にご記入下さい。</t>
    <rPh sb="34" eb="36">
      <t>トウナン</t>
    </rPh>
    <rPh sb="37" eb="39">
      <t>ジョウキョウ</t>
    </rPh>
    <rPh sb="43" eb="44">
      <t>カギ</t>
    </rPh>
    <rPh sb="45" eb="48">
      <t>グタイテキ</t>
    </rPh>
    <phoneticPr fontId="1"/>
  </si>
  <si>
    <t>「◇◇（事故物件）に誤ってＸＸＸを落とし、物件の○○部にＸＸＸＸの破損が発生し機械が作動しなくなった」等　　　　⇒「何（事故物件）が、どういう状況下で、どういう状態となり、どういう結果になった」かを具体的にご記入下さい。</t>
    <rPh sb="99" eb="102">
      <t>グタイテキ</t>
    </rPh>
    <phoneticPr fontId="1"/>
  </si>
  <si>
    <r>
      <t xml:space="preserve">                                  </t>
    </r>
    <r>
      <rPr>
        <sz val="10"/>
        <color rgb="FF000000"/>
        <rFont val="ＭＳ Ｐ明朝"/>
        <family val="1"/>
        <charset val="128"/>
      </rPr>
      <t>　　　　　　　　　　　　　　　　　　　　　　　　　　　　　　　　　　　　　　　　　　　　　　　　　　　　　　　　</t>
    </r>
  </si>
  <si>
    <t xml:space="preserve">           </t>
  </si>
  <si>
    <t>目　次</t>
  </si>
  <si>
    <t>　　　　　　Ⅰ．</t>
  </si>
  <si>
    <t>動産総合保険金請求書兼事故状況報告書</t>
  </si>
  <si>
    <t>　　 Ⅱ．</t>
  </si>
  <si>
    <t>ご入力の手引</t>
    <rPh sb="2" eb="3">
      <t>リョク</t>
    </rPh>
    <phoneticPr fontId="1"/>
  </si>
  <si>
    <t>Ⅲ．</t>
  </si>
  <si>
    <t>保険金請求に必要な書類一覧表</t>
    <phoneticPr fontId="1"/>
  </si>
  <si>
    <t>Ⅳ．</t>
  </si>
  <si>
    <t>修理不能証明書  雛形</t>
  </si>
  <si>
    <t>EX123456</t>
    <phoneticPr fontId="1"/>
  </si>
  <si>
    <t>テスト（株）　代表取締役　　動総 太郎</t>
    <rPh sb="3" eb="6">
      <t>カブ</t>
    </rPh>
    <rPh sb="7" eb="9">
      <t>ダイヒョウ</t>
    </rPh>
    <rPh sb="9" eb="12">
      <t>トリシマリヤク</t>
    </rPh>
    <rPh sb="14" eb="16">
      <t>ドウソウ</t>
    </rPh>
    <rPh sb="17" eb="19">
      <t>タロウ</t>
    </rPh>
    <phoneticPr fontId="1"/>
  </si>
  <si>
    <t>トラクター　Ａ-1234型　（シリアルナンバー：98765432）</t>
    <phoneticPr fontId="1"/>
  </si>
  <si>
    <t>東京都中央区銀座　9-1-1</t>
    <rPh sb="0" eb="3">
      <t>トウキョウト</t>
    </rPh>
    <rPh sb="3" eb="6">
      <t>チュウオウク</t>
    </rPh>
    <rPh sb="6" eb="8">
      <t>ギンザ</t>
    </rPh>
    <phoneticPr fontId="1"/>
  </si>
  <si>
    <t>敷地内で保管中のトラクターが盗難に遭った。</t>
    <rPh sb="0" eb="2">
      <t>シキチ</t>
    </rPh>
    <rPh sb="2" eb="3">
      <t>ナイ</t>
    </rPh>
    <rPh sb="4" eb="7">
      <t>ホカンチュウ</t>
    </rPh>
    <rPh sb="14" eb="16">
      <t>トウナン</t>
    </rPh>
    <rPh sb="17" eb="18">
      <t>ア</t>
    </rPh>
    <phoneticPr fontId="1"/>
  </si>
  <si>
    <t>新橋工業（株）</t>
    <rPh sb="0" eb="2">
      <t>シンバシ</t>
    </rPh>
    <rPh sb="2" eb="4">
      <t>コウギョウ</t>
    </rPh>
    <rPh sb="4" eb="7">
      <t>カブ</t>
    </rPh>
    <phoneticPr fontId="1"/>
  </si>
  <si>
    <t>三井</t>
    <phoneticPr fontId="1"/>
  </si>
  <si>
    <t>03-1111-2222</t>
    <phoneticPr fontId="1"/>
  </si>
  <si>
    <t>ＪＡ三井</t>
    <rPh sb="2" eb="4">
      <t>ミツイ</t>
    </rPh>
    <phoneticPr fontId="1"/>
  </si>
  <si>
    <t>シンバシ</t>
    <phoneticPr fontId="1"/>
  </si>
  <si>
    <t>新橋</t>
    <rPh sb="0" eb="2">
      <t>シンバシ</t>
    </rPh>
    <phoneticPr fontId="1"/>
  </si>
  <si>
    <t>テスト（カ</t>
    <phoneticPr fontId="1"/>
  </si>
  <si>
    <t>保 険 金 請 求 に 必 要 な 書 類 一 覧 表</t>
    <phoneticPr fontId="1"/>
  </si>
  <si>
    <t xml:space="preserve">                              事故状況
 必要書類</t>
    <phoneticPr fontId="1"/>
  </si>
  <si>
    <t>部分損</t>
  </si>
  <si>
    <t>全損</t>
  </si>
  <si>
    <t>盗難</t>
  </si>
  <si>
    <t>火災</t>
  </si>
  <si>
    <t>修理可能</t>
  </si>
  <si>
    <t>修理不能</t>
  </si>
  <si>
    <t>動産総合保険金請求書 兼 事故状況報告書</t>
    <rPh sb="6" eb="7">
      <t>キン</t>
    </rPh>
    <phoneticPr fontId="1"/>
  </si>
  <si>
    <t>○</t>
  </si>
  <si>
    <t>ﾘｰｽ物件受取証  （写）</t>
  </si>
  <si>
    <t>×</t>
  </si>
  <si>
    <t>修理代金見積書或いは請求書
（要交換部品代金・修理内容記載の
あるもの）</t>
    <phoneticPr fontId="1"/>
  </si>
  <si>
    <r>
      <rPr>
        <b/>
        <sz val="11"/>
        <color rgb="FFFF0000"/>
        <rFont val="ＭＳ Ｐゴシック"/>
        <family val="3"/>
        <charset val="128"/>
      </rPr>
      <t>△</t>
    </r>
    <r>
      <rPr>
        <sz val="11"/>
        <color theme="1"/>
        <rFont val="ＭＳ Ｐゴシック"/>
        <family val="2"/>
        <charset val="128"/>
      </rPr>
      <t xml:space="preserve">
</t>
    </r>
    <r>
      <rPr>
        <b/>
        <sz val="10"/>
        <color rgb="FF0000FF"/>
        <rFont val="ＭＳ Ｐゴシック"/>
        <family val="3"/>
        <charset val="128"/>
      </rPr>
      <t>（修理費高額なため修理しない場合は必須）</t>
    </r>
    <rPh sb="19" eb="21">
      <t>ヒッス</t>
    </rPh>
    <phoneticPr fontId="1"/>
  </si>
  <si>
    <t>事故物件写真
（物件全体1枚・事故部分 1枚以上）
ポラロイド写真の場合はﾋﾟﾝﾎﾞｹと
ならない様ご注意下さい。</t>
    <phoneticPr fontId="1"/>
  </si>
  <si>
    <t xml:space="preserve"> ×</t>
  </si>
  <si>
    <t>事故物件修理不能証明書
（修理不能の場合） 
修理業者発行のもの</t>
    <phoneticPr fontId="1"/>
  </si>
  <si>
    <r>
      <t xml:space="preserve">△
</t>
    </r>
    <r>
      <rPr>
        <b/>
        <sz val="10"/>
        <color rgb="FF0000FF"/>
        <rFont val="ＭＳ Ｐゴシック"/>
        <family val="3"/>
        <charset val="128"/>
      </rPr>
      <t>（見積書があれば不要）</t>
    </r>
    <phoneticPr fontId="1"/>
  </si>
  <si>
    <t>物件発注書（写）
物件の取得額（単価）が確認
できるもの）</t>
    <phoneticPr fontId="1"/>
  </si>
  <si>
    <t>○
（ＪＡ三井ﾘｰｽで   手配）</t>
    <phoneticPr fontId="1"/>
  </si>
  <si>
    <t>警察への盗難申告にともなう
受理番号</t>
    <phoneticPr fontId="1"/>
  </si>
  <si>
    <t>罹災証明書
（所轄消防署発行のもの）</t>
    <phoneticPr fontId="1"/>
  </si>
  <si>
    <t>落雷証明書
（各管区気象台発行のもの）
（事故原因が落雷の場合）</t>
    <phoneticPr fontId="1"/>
  </si>
  <si>
    <r>
      <t xml:space="preserve">（状況に応じて）
</t>
    </r>
    <r>
      <rPr>
        <b/>
        <sz val="10"/>
        <color rgb="FFFF0000"/>
        <rFont val="ＭＳ Ｐゴシック"/>
        <family val="3"/>
        <charset val="128"/>
      </rPr>
      <t>△</t>
    </r>
    <phoneticPr fontId="1"/>
  </si>
  <si>
    <t xml:space="preserve"> ○：提出必須      Ｘ：不要        △：状況に応じて必要   </t>
    <rPh sb="3" eb="5">
      <t>テイシュツ</t>
    </rPh>
    <rPh sb="5" eb="7">
      <t>ヒッス</t>
    </rPh>
    <phoneticPr fontId="1"/>
  </si>
  <si>
    <t>【注意事項】</t>
  </si>
  <si>
    <r>
      <t>　　・事故発生日より起算し、相当期間(</t>
    </r>
    <r>
      <rPr>
        <b/>
        <sz val="10"/>
        <color rgb="FF000000"/>
        <rFont val="ＭＳ Ｐゴシック"/>
        <family val="3"/>
        <charset val="128"/>
      </rPr>
      <t>３ヶ月以上</t>
    </r>
    <r>
      <rPr>
        <sz val="10"/>
        <color rgb="FF000000"/>
        <rFont val="ＭＳ Ｐゴシック"/>
        <family val="3"/>
        <charset val="128"/>
      </rPr>
      <t>)を経過した保険料請求事案につきましては、
　　　保険会社より｢</t>
    </r>
    <r>
      <rPr>
        <b/>
        <sz val="10"/>
        <color rgb="FF000000"/>
        <rFont val="ＭＳ Ｐゴシック"/>
        <family val="3"/>
        <charset val="128"/>
      </rPr>
      <t>遅延理由説明書</t>
    </r>
    <r>
      <rPr>
        <sz val="10"/>
        <color rgb="FF000000"/>
        <rFont val="ＭＳ Ｐゴシック"/>
        <family val="3"/>
        <charset val="128"/>
      </rPr>
      <t>｣のご提出を求められる場合があります。</t>
    </r>
    <rPh sb="21" eb="22">
      <t>ゲツ</t>
    </rPh>
    <phoneticPr fontId="1"/>
  </si>
  <si>
    <t>※全部解約・一部解約の場合は、入力不要です</t>
    <rPh sb="1" eb="3">
      <t>ゼンブ</t>
    </rPh>
    <rPh sb="3" eb="5">
      <t>カイヤク</t>
    </rPh>
    <rPh sb="6" eb="8">
      <t>イチブ</t>
    </rPh>
    <rPh sb="8" eb="10">
      <t>カイヤク</t>
    </rPh>
    <rPh sb="11" eb="13">
      <t>バアイ</t>
    </rPh>
    <rPh sb="17" eb="19">
      <t>フヨウ</t>
    </rPh>
    <phoneticPr fontId="1"/>
  </si>
  <si>
    <t>3.保険金振込先のご入力をお願い致します</t>
    <rPh sb="2" eb="5">
      <t>ホケンキン</t>
    </rPh>
    <rPh sb="5" eb="7">
      <t>フリコミ</t>
    </rPh>
    <rPh sb="7" eb="8">
      <t>サキ</t>
    </rPh>
    <rPh sb="10" eb="12">
      <t>ニュウリョク</t>
    </rPh>
    <rPh sb="14" eb="15">
      <t>ネガ</t>
    </rPh>
    <rPh sb="16" eb="17">
      <t>イタ</t>
    </rPh>
    <phoneticPr fontId="1"/>
  </si>
  <si>
    <t>【　　　　　　　　　　　　　　　　　　　　　　　　　　　　　　　　　　　　　　　　　　　　　　】</t>
    <phoneticPr fontId="1"/>
  </si>
  <si>
    <r>
      <t xml:space="preserve">ご契約のリース会社
</t>
    </r>
    <r>
      <rPr>
        <b/>
        <sz val="12"/>
        <color theme="1"/>
        <rFont val="Meiryo UI"/>
        <family val="3"/>
        <charset val="128"/>
      </rPr>
      <t>（お選びください）</t>
    </r>
    <rPh sb="1" eb="3">
      <t>ケイヤク</t>
    </rPh>
    <rPh sb="7" eb="9">
      <t>カイシャ</t>
    </rPh>
    <rPh sb="12" eb="13">
      <t>エラ</t>
    </rPh>
    <phoneticPr fontId="1"/>
  </si>
  <si>
    <t>2024年2月改訂版</t>
    <phoneticPr fontId="1"/>
  </si>
  <si>
    <r>
      <t>　　　　　※</t>
    </r>
    <r>
      <rPr>
        <b/>
        <sz val="12"/>
        <color rgb="FF000000"/>
        <rFont val="Times New Roman"/>
        <family val="1"/>
      </rPr>
      <t xml:space="preserve"> </t>
    </r>
    <r>
      <rPr>
        <b/>
        <sz val="12"/>
        <color rgb="FF000000"/>
        <rFont val="ＭＳ Ｐ明朝"/>
        <family val="1"/>
        <charset val="128"/>
      </rPr>
      <t>保険金額はリース期間経過と共に逓減していきます。</t>
    </r>
    <phoneticPr fontId="1"/>
  </si>
  <si>
    <t>　　　 　　   そのため、お客様に修理代金の一部をご負担いただく場合もございます</t>
    <phoneticPr fontId="1"/>
  </si>
  <si>
    <t>　　　　　　　こと、予めご了承ください。</t>
    <phoneticPr fontId="1"/>
  </si>
  <si>
    <r>
      <t>　　　　　※</t>
    </r>
    <r>
      <rPr>
        <b/>
        <sz val="12"/>
        <color rgb="FF000000"/>
        <rFont val="Times New Roman"/>
        <family val="1"/>
      </rPr>
      <t xml:space="preserve"> </t>
    </r>
    <r>
      <rPr>
        <b/>
        <sz val="12"/>
        <color rgb="FF000000"/>
        <rFont val="ＭＳ Ｐ明朝"/>
        <family val="1"/>
        <charset val="128"/>
      </rPr>
      <t>保険事故が発生した場合、下記保険事故受付センターにご連絡下さい。</t>
    </r>
    <rPh sb="19" eb="21">
      <t>カキ</t>
    </rPh>
    <phoneticPr fontId="1"/>
  </si>
  <si>
    <t>・下記事故について関係書類を添付のうえ保険金を請求します。
・保険金は下記の口座に振り込んでください。口座への振込みをもって保険金を受領したものと認めます。
・貴社が、本保険請求に関する私の個人情報を次の利用目的の達成に必要な範囲内で、取得・利用・提供することに同意します。
①保険契約の履行(損害調査、保険金支払の可否、保険金の算定等)・保険引受判断・各種サービスの提供等のために、保険事故の関係者
(修理業者、医療機関、損害保険会社・共済、保険事故当事者等)、業務委託先（保険代理店を含む）、その他必要な関係先に対して提供を行い、
またこれらの者から提供を受けることがあること。
②保険金支払の健全な運営のために、（社）日本損害保険協会、損害保険料率算出機構、他の損害保険会社・共済等に提供もしくは登録を行い、
またこれらの者から提供を受けることがあること。
③保険契約の締結、再保険契約に基づく通知・報告、再保険請求等のために再保険引受会社に提供を行うことがあること。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</si>
</sst>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0000"/>
    <numFmt numFmtId="178" formatCode="yyyy&quot;年&quot;m&quot;月&quot;d&quot;日&quot;;@"/>
  </numFmts>
  <fonts count="65">
    <font>
      <sz val="11"/>
      <color theme="1"/>
      <name val="ＭＳ Ｐゴシック"/>
      <family val="2"/>
      <charset val="128"/>
    </font>
    <font>
      <sz val="6"/>
      <name val="ＭＳ Ｐゴシック"/>
      <family val="2"/>
      <charset val="128"/>
    </font>
    <font>
      <sz val="11"/>
      <color theme="1"/>
      <name val="Meiryo UI"/>
      <family val="3"/>
      <charset val="128"/>
    </font>
    <font>
      <sz val="12"/>
      <color theme="1"/>
      <name val="Meiryo UI"/>
      <family val="3"/>
      <charset val="128"/>
    </font>
    <font>
      <u/>
      <sz val="16"/>
      <color theme="1"/>
      <name val="Meiryo UI"/>
      <family val="3"/>
      <charset val="128"/>
    </font>
    <font>
      <sz val="10"/>
      <color theme="1"/>
      <name val="Meiryo UI"/>
      <family val="3"/>
      <charset val="128"/>
    </font>
    <font>
      <sz val="16"/>
      <color theme="1"/>
      <name val="Meiryo UI"/>
      <family val="3"/>
      <charset val="128"/>
    </font>
    <font>
      <b/>
      <sz val="9"/>
      <color indexed="81"/>
      <name val="MS P ゴシック"/>
      <family val="3"/>
      <charset val="128"/>
    </font>
    <font>
      <b/>
      <sz val="11"/>
      <color theme="1"/>
      <name val="Meiryo UI"/>
      <family val="3"/>
      <charset val="128"/>
    </font>
    <font>
      <b/>
      <sz val="11"/>
      <color rgb="FFFF0000"/>
      <name val="Meiryo UI"/>
      <family val="3"/>
      <charset val="128"/>
    </font>
    <font>
      <sz val="10"/>
      <color theme="1"/>
      <name val="ＭＳ 明朝"/>
      <family val="1"/>
      <charset val="128"/>
    </font>
    <font>
      <sz val="9"/>
      <color theme="1"/>
      <name val="Meiryo UI"/>
      <family val="3"/>
      <charset val="128"/>
    </font>
    <font>
      <sz val="10.5"/>
      <color theme="1"/>
      <name val="Meiryo UI"/>
      <family val="3"/>
      <charset val="128"/>
    </font>
    <font>
      <sz val="9"/>
      <color rgb="FF0000FF"/>
      <name val="Meiryo UI"/>
      <family val="3"/>
      <charset val="128"/>
    </font>
    <font>
      <b/>
      <sz val="10.5"/>
      <color theme="1"/>
      <name val="Meiryo UI"/>
      <family val="3"/>
      <charset val="128"/>
    </font>
    <font>
      <sz val="22"/>
      <color theme="1"/>
      <name val="Meiryo UI"/>
      <family val="3"/>
      <charset val="128"/>
    </font>
    <font>
      <sz val="8"/>
      <color rgb="FF0000FF"/>
      <name val="Meiryo UI"/>
      <family val="3"/>
      <charset val="128"/>
    </font>
    <font>
      <b/>
      <sz val="12"/>
      <color theme="1"/>
      <name val="ＭＳ Ｐゴシック"/>
      <family val="3"/>
      <charset val="128"/>
    </font>
    <font>
      <sz val="10.5"/>
      <name val="Meiryo UI"/>
      <family val="3"/>
      <charset val="128"/>
    </font>
    <font>
      <b/>
      <sz val="14"/>
      <color theme="1"/>
      <name val="ＭＳ Ｐゴシック"/>
      <family val="3"/>
      <charset val="128"/>
    </font>
    <font>
      <sz val="8"/>
      <color theme="1"/>
      <name val="Meiryo UI"/>
      <family val="3"/>
      <charset val="128"/>
    </font>
    <font>
      <b/>
      <sz val="11"/>
      <color theme="1"/>
      <name val="ＭＳ 明朝"/>
      <family val="1"/>
      <charset val="128"/>
    </font>
    <font>
      <sz val="9"/>
      <color rgb="FF000000"/>
      <name val="Meiryo UI"/>
      <family val="3"/>
      <charset val="128"/>
    </font>
    <font>
      <sz val="9"/>
      <name val="Meiryo UI"/>
      <family val="3"/>
      <charset val="128"/>
    </font>
    <font>
      <sz val="7.5"/>
      <color theme="1" tint="0.14999847407452621"/>
      <name val="Meiryo UI"/>
      <family val="3"/>
      <charset val="128"/>
    </font>
    <font>
      <b/>
      <sz val="9"/>
      <color theme="1"/>
      <name val="Meiryo UI"/>
      <family val="3"/>
      <charset val="128"/>
    </font>
    <font>
      <sz val="8"/>
      <color rgb="FFFF0000"/>
      <name val="Meiryo UI"/>
      <family val="3"/>
      <charset val="128"/>
    </font>
    <font>
      <sz val="10"/>
      <name val="Meiryo UI"/>
      <family val="3"/>
      <charset val="128"/>
    </font>
    <font>
      <b/>
      <sz val="14"/>
      <color theme="1"/>
      <name val="Meiryo UI"/>
      <family val="3"/>
      <charset val="128"/>
    </font>
    <font>
      <b/>
      <sz val="10"/>
      <color theme="1"/>
      <name val="Meiryo UI"/>
      <family val="3"/>
      <charset val="128"/>
    </font>
    <font>
      <sz val="8"/>
      <color theme="0" tint="-0.249977111117893"/>
      <name val="Meiryo UI"/>
      <family val="3"/>
      <charset val="128"/>
    </font>
    <font>
      <sz val="10"/>
      <color rgb="FF000000"/>
      <name val="Century"/>
      <family val="1"/>
    </font>
    <font>
      <sz val="10"/>
      <color rgb="FF000000"/>
      <name val="ＭＳ Ｐ明朝"/>
      <family val="1"/>
      <charset val="128"/>
    </font>
    <font>
      <sz val="10"/>
      <color rgb="FF000000"/>
      <name val="ＭＳ Ｐゴシック"/>
      <family val="3"/>
      <charset val="128"/>
    </font>
    <font>
      <b/>
      <sz val="16"/>
      <color theme="1"/>
      <name val="ＭＳ Ｐ明朝"/>
      <family val="1"/>
      <charset val="128"/>
    </font>
    <font>
      <sz val="18"/>
      <color rgb="FF000000"/>
      <name val="ＭＳ Ｐゴシック"/>
      <family val="3"/>
      <charset val="128"/>
    </font>
    <font>
      <b/>
      <sz val="22"/>
      <color rgb="FF000000"/>
      <name val="ＭＳ Ｐ明朝"/>
      <family val="1"/>
      <charset val="128"/>
    </font>
    <font>
      <sz val="18"/>
      <color theme="1"/>
      <name val="ＭＳ Ｐ明朝"/>
      <family val="1"/>
      <charset val="128"/>
    </font>
    <font>
      <b/>
      <sz val="12"/>
      <color rgb="FF000000"/>
      <name val="ＭＳ Ｐ明朝"/>
      <family val="1"/>
      <charset val="128"/>
    </font>
    <font>
      <sz val="12"/>
      <color theme="1"/>
      <name val="ＭＳ Ｐゴシック"/>
      <family val="2"/>
      <charset val="128"/>
    </font>
    <font>
      <sz val="16"/>
      <color rgb="FF000000"/>
      <name val="ＭＳ Ｐ明朝"/>
      <family val="1"/>
      <charset val="128"/>
    </font>
    <font>
      <sz val="18"/>
      <color rgb="FF000000"/>
      <name val="ＭＳ Ｐ明朝"/>
      <family val="1"/>
      <charset val="128"/>
    </font>
    <font>
      <sz val="11"/>
      <color theme="1"/>
      <name val="ＭＳ Ｐ明朝"/>
      <family val="1"/>
      <charset val="128"/>
    </font>
    <font>
      <b/>
      <sz val="18"/>
      <color theme="1"/>
      <name val="ＭＳ Ｐ明朝"/>
      <family val="1"/>
      <charset val="128"/>
    </font>
    <font>
      <b/>
      <sz val="18"/>
      <color theme="1"/>
      <name val="ＭＳ Ｐゴシック"/>
      <family val="2"/>
      <charset val="128"/>
    </font>
    <font>
      <b/>
      <sz val="16"/>
      <color rgb="FF000000"/>
      <name val="ＭＳ Ｐ明朝"/>
      <family val="1"/>
      <charset val="128"/>
    </font>
    <font>
      <b/>
      <sz val="16"/>
      <color theme="1"/>
      <name val="ＭＳ Ｐゴシック"/>
      <family val="2"/>
      <charset val="128"/>
    </font>
    <font>
      <b/>
      <sz val="12"/>
      <color rgb="FF000000"/>
      <name val="ＭＳ Ｐゴシック"/>
      <family val="3"/>
      <charset val="128"/>
    </font>
    <font>
      <b/>
      <sz val="10"/>
      <color rgb="FF000000"/>
      <name val="ＭＳ Ｐゴシック"/>
      <family val="3"/>
      <charset val="128"/>
    </font>
    <font>
      <b/>
      <sz val="10"/>
      <color rgb="FF0000FF"/>
      <name val="ＭＳ Ｐゴシック"/>
      <family val="3"/>
      <charset val="128"/>
    </font>
    <font>
      <b/>
      <sz val="11"/>
      <color theme="1"/>
      <name val="ＭＳ Ｐゴシック"/>
      <family val="3"/>
      <charset val="128"/>
    </font>
    <font>
      <b/>
      <sz val="10"/>
      <color rgb="FFFF0000"/>
      <name val="ＭＳ Ｐゴシック"/>
      <family val="3"/>
      <charset val="128"/>
    </font>
    <font>
      <sz val="10"/>
      <color theme="1"/>
      <name val="ＭＳ Ｐゴシック"/>
      <family val="2"/>
      <charset val="128"/>
    </font>
    <font>
      <b/>
      <sz val="11"/>
      <color rgb="FFFF0000"/>
      <name val="ＭＳ Ｐゴシック"/>
      <family val="3"/>
      <charset val="128"/>
    </font>
    <font>
      <sz val="11"/>
      <color theme="1"/>
      <name val="ＭＳ Ｐゴシック"/>
      <family val="3"/>
      <charset val="128"/>
    </font>
    <font>
      <sz val="10"/>
      <color theme="1"/>
      <name val="ＭＳ Ｐゴシック"/>
      <family val="3"/>
      <charset val="128"/>
    </font>
    <font>
      <b/>
      <sz val="12"/>
      <color rgb="FFFF0000"/>
      <name val="Meiryo UI"/>
      <family val="3"/>
      <charset val="128"/>
    </font>
    <font>
      <sz val="10.5"/>
      <color rgb="FF0000FF"/>
      <name val="Meiryo UI"/>
      <family val="3"/>
      <charset val="128"/>
    </font>
    <font>
      <sz val="10"/>
      <color rgb="FF0000FF"/>
      <name val="Meiryo UI"/>
      <family val="3"/>
      <charset val="128"/>
    </font>
    <font>
      <sz val="12"/>
      <name val="Meiryo UI"/>
      <family val="3"/>
      <charset val="128"/>
    </font>
    <font>
      <b/>
      <sz val="12"/>
      <color theme="1"/>
      <name val="Meiryo UI"/>
      <family val="3"/>
      <charset val="128"/>
    </font>
    <font>
      <b/>
      <sz val="14"/>
      <color theme="1"/>
      <name val="ＭＳ Ｐゴシック"/>
      <family val="2"/>
      <charset val="128"/>
    </font>
    <font>
      <sz val="7.5"/>
      <name val="Meiryo UI"/>
      <family val="3"/>
      <charset val="128"/>
    </font>
    <font>
      <b/>
      <sz val="12"/>
      <color theme="1"/>
      <name val="ＭＳ Ｐゴシック"/>
      <family val="2"/>
      <charset val="128"/>
    </font>
    <font>
      <b/>
      <sz val="12"/>
      <color rgb="FF000000"/>
      <name val="Times New Roman"/>
      <family val="1"/>
    </font>
  </fonts>
  <fills count="7">
    <fill>
      <patternFill patternType="none"/>
    </fill>
    <fill>
      <patternFill patternType="gray125"/>
    </fill>
    <fill>
      <patternFill patternType="solid">
        <fgColor rgb="FFFFFF00"/>
        <bgColor indexed="64"/>
      </patternFill>
    </fill>
    <fill>
      <patternFill patternType="gray125">
        <bgColor theme="0" tint="-0.14993743705557422"/>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dotted">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auto="1"/>
      </bottom>
      <diagonal/>
    </border>
    <border>
      <left/>
      <right style="thin">
        <color indexed="64"/>
      </right>
      <top style="medium">
        <color indexed="64"/>
      </top>
      <bottom style="thin">
        <color indexed="64"/>
      </bottom>
      <diagonal/>
    </border>
    <border diagonalDown="1">
      <left style="thick">
        <color indexed="64"/>
      </left>
      <right/>
      <top style="thick">
        <color indexed="64"/>
      </top>
      <bottom/>
      <diagonal style="thin">
        <color indexed="64"/>
      </diagonal>
    </border>
    <border diagonalDown="1">
      <left/>
      <right style="thick">
        <color indexed="64"/>
      </right>
      <top style="thick">
        <color indexed="64"/>
      </top>
      <bottom/>
      <diagonal style="thin">
        <color indexed="64"/>
      </diagonal>
    </border>
    <border>
      <left/>
      <right style="thick">
        <color indexed="64"/>
      </right>
      <top style="thick">
        <color indexed="64"/>
      </top>
      <bottom/>
      <diagonal/>
    </border>
    <border>
      <left style="thick">
        <color indexed="64"/>
      </left>
      <right style="thick">
        <color indexed="64"/>
      </right>
      <top style="thick">
        <color indexed="64"/>
      </top>
      <bottom/>
      <diagonal/>
    </border>
    <border diagonalDown="1">
      <left style="thick">
        <color indexed="64"/>
      </left>
      <right/>
      <top/>
      <bottom style="thick">
        <color indexed="64"/>
      </bottom>
      <diagonal style="thin">
        <color indexed="64"/>
      </diagonal>
    </border>
    <border diagonalDown="1">
      <left/>
      <right style="thick">
        <color indexed="64"/>
      </right>
      <top/>
      <bottom style="thick">
        <color indexed="64"/>
      </bottom>
      <diagonal style="thin">
        <color indexed="64"/>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style="thick">
        <color indexed="64"/>
      </left>
      <right/>
      <top/>
      <bottom style="thick">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dotted">
        <color auto="1"/>
      </left>
      <right/>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58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Fill="1" applyBorder="1" applyAlignment="1">
      <alignment horizontal="left" vertical="center"/>
    </xf>
    <xf numFmtId="0" fontId="6"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vertical="center" shrinkToFit="1"/>
    </xf>
    <xf numFmtId="0" fontId="8" fillId="0" borderId="0" xfId="0" applyFont="1" applyFill="1" applyBorder="1" applyAlignment="1">
      <alignment horizontal="left" vertical="center"/>
    </xf>
    <xf numFmtId="0" fontId="12" fillId="0" borderId="0" xfId="0" applyFont="1" applyBorder="1">
      <alignment vertical="center"/>
    </xf>
    <xf numFmtId="0" fontId="12" fillId="0" borderId="0" xfId="0" applyFont="1">
      <alignment vertical="center"/>
    </xf>
    <xf numFmtId="0" fontId="12" fillId="0" borderId="0" xfId="0" applyFont="1" applyBorder="1" applyAlignment="1">
      <alignment vertical="center"/>
    </xf>
    <xf numFmtId="0" fontId="0" fillId="2" borderId="0" xfId="0" applyFill="1">
      <alignment vertical="center"/>
    </xf>
    <xf numFmtId="0" fontId="11" fillId="0" borderId="0" xfId="0" applyFont="1">
      <alignment vertical="center"/>
    </xf>
    <xf numFmtId="0" fontId="13" fillId="0" borderId="0" xfId="0" applyFont="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applyAlignment="1"/>
    <xf numFmtId="0" fontId="0" fillId="0" borderId="0" xfId="0" applyFill="1">
      <alignment vertical="center"/>
    </xf>
    <xf numFmtId="0" fontId="13" fillId="0" borderId="0" xfId="0" applyFont="1" applyAlignment="1">
      <alignment horizontal="left" vertical="top"/>
    </xf>
    <xf numFmtId="0" fontId="14" fillId="0" borderId="0" xfId="0" applyFont="1" applyBorder="1">
      <alignment vertical="center"/>
    </xf>
    <xf numFmtId="0" fontId="12" fillId="0" borderId="5" xfId="0" applyFont="1" applyBorder="1" applyAlignment="1">
      <alignment vertical="center"/>
    </xf>
    <xf numFmtId="0" fontId="16" fillId="0" borderId="0" xfId="0" applyFont="1" applyAlignment="1">
      <alignment horizontal="left" vertical="top"/>
    </xf>
    <xf numFmtId="0" fontId="17" fillId="0" borderId="0" xfId="0" applyFont="1">
      <alignment vertical="center"/>
    </xf>
    <xf numFmtId="0" fontId="12" fillId="0" borderId="0" xfId="0" applyNumberFormat="1" applyFont="1">
      <alignment vertical="center"/>
    </xf>
    <xf numFmtId="0" fontId="13" fillId="0" borderId="0" xfId="0" applyFont="1" applyFill="1" applyBorder="1" applyAlignment="1">
      <alignment horizontal="left"/>
    </xf>
    <xf numFmtId="0" fontId="16" fillId="0" borderId="0" xfId="0" applyFont="1" applyAlignment="1">
      <alignment horizontal="left"/>
    </xf>
    <xf numFmtId="0" fontId="17" fillId="0" borderId="0" xfId="0" applyFont="1" applyAlignment="1">
      <alignment vertical="center"/>
    </xf>
    <xf numFmtId="0" fontId="19" fillId="0" borderId="0" xfId="0" applyFont="1" applyAlignment="1">
      <alignment vertical="center"/>
    </xf>
    <xf numFmtId="0" fontId="0" fillId="0" borderId="0" xfId="0" applyAlignment="1">
      <alignment vertical="top"/>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2" fillId="0" borderId="0" xfId="0" applyFont="1" applyFill="1">
      <alignment vertical="center"/>
    </xf>
    <xf numFmtId="176" fontId="2" fillId="0" borderId="0" xfId="0" applyNumberFormat="1" applyFont="1" applyFill="1" applyBorder="1" applyAlignment="1">
      <alignment horizontal="left" vertical="center" indent="1" shrinkToFit="1"/>
    </xf>
    <xf numFmtId="0" fontId="20" fillId="0" borderId="0" xfId="0" applyFont="1" applyAlignment="1">
      <alignment horizontal="left" vertical="center"/>
    </xf>
    <xf numFmtId="0" fontId="23" fillId="0" borderId="0" xfId="0" applyFont="1" applyFill="1" applyBorder="1" applyAlignment="1">
      <alignment horizontal="left" vertical="center"/>
    </xf>
    <xf numFmtId="0" fontId="12" fillId="0" borderId="56" xfId="0" applyFont="1" applyBorder="1">
      <alignment vertical="center"/>
    </xf>
    <xf numFmtId="0" fontId="12" fillId="0" borderId="56" xfId="0" applyFont="1" applyFill="1" applyBorder="1">
      <alignment vertical="center"/>
    </xf>
    <xf numFmtId="0" fontId="5" fillId="0" borderId="0" xfId="0" applyFont="1">
      <alignment vertical="center"/>
    </xf>
    <xf numFmtId="0" fontId="12" fillId="0" borderId="0" xfId="0" applyFont="1" applyBorder="1" applyAlignment="1">
      <alignment horizontal="center" vertical="center"/>
    </xf>
    <xf numFmtId="0" fontId="11" fillId="0" borderId="0" xfId="0" applyFont="1" applyAlignment="1">
      <alignment vertical="center"/>
    </xf>
    <xf numFmtId="0" fontId="20" fillId="0" borderId="0" xfId="0" applyFont="1" applyBorder="1">
      <alignment vertical="center"/>
    </xf>
    <xf numFmtId="0" fontId="20" fillId="0" borderId="0" xfId="0" applyFont="1">
      <alignment vertical="center"/>
    </xf>
    <xf numFmtId="0" fontId="20" fillId="0" borderId="0" xfId="0" applyFont="1" applyBorder="1" applyAlignment="1">
      <alignment vertical="center"/>
    </xf>
    <xf numFmtId="0" fontId="20" fillId="0" borderId="0" xfId="0" applyFont="1" applyBorder="1" applyAlignment="1"/>
    <xf numFmtId="0" fontId="16" fillId="0" borderId="0" xfId="0" applyFont="1">
      <alignment vertical="center"/>
    </xf>
    <xf numFmtId="0" fontId="12" fillId="0" borderId="0" xfId="0" applyFont="1" applyFill="1" applyBorder="1" applyAlignment="1">
      <alignment horizontal="center" vertical="center"/>
    </xf>
    <xf numFmtId="0" fontId="18" fillId="0" borderId="0" xfId="0" applyFont="1" applyBorder="1" applyAlignment="1">
      <alignment horizontal="center" vertical="center"/>
    </xf>
    <xf numFmtId="0" fontId="28" fillId="0" borderId="63" xfId="0" applyFont="1" applyBorder="1">
      <alignment vertical="center"/>
    </xf>
    <xf numFmtId="0" fontId="11" fillId="0" borderId="56" xfId="0" applyFont="1" applyBorder="1" applyAlignment="1">
      <alignment vertical="center"/>
    </xf>
    <xf numFmtId="0" fontId="16" fillId="0" borderId="0" xfId="0" applyFont="1" applyAlignment="1">
      <alignment horizontal="left" vertical="center"/>
    </xf>
    <xf numFmtId="0" fontId="20" fillId="0" borderId="0" xfId="0" applyFont="1" applyFill="1" applyBorder="1" applyAlignment="1">
      <alignment vertical="center"/>
    </xf>
    <xf numFmtId="0" fontId="21" fillId="0" borderId="0" xfId="0" applyFont="1" applyAlignment="1">
      <alignment horizontal="center" vertical="top"/>
    </xf>
    <xf numFmtId="0" fontId="11" fillId="0" borderId="0" xfId="0" applyFont="1" applyAlignment="1">
      <alignment horizontal="left" vertical="top" wrapText="1"/>
    </xf>
    <xf numFmtId="0" fontId="4" fillId="0" borderId="0" xfId="0" applyFont="1" applyAlignment="1">
      <alignment horizontal="center"/>
    </xf>
    <xf numFmtId="0" fontId="10" fillId="0" borderId="0" xfId="0" applyFont="1" applyAlignment="1">
      <alignment horizontal="center"/>
    </xf>
    <xf numFmtId="0" fontId="12" fillId="0" borderId="0" xfId="0" applyFont="1" applyFill="1" applyBorder="1">
      <alignment vertical="center"/>
    </xf>
    <xf numFmtId="0" fontId="13" fillId="0" borderId="0" xfId="0" applyFont="1" applyFill="1" applyBorder="1" applyAlignment="1" applyProtection="1">
      <alignment horizontal="left"/>
      <protection locked="0"/>
    </xf>
    <xf numFmtId="0" fontId="12" fillId="2" borderId="0" xfId="0" applyFont="1" applyFill="1">
      <alignment vertical="center"/>
    </xf>
    <xf numFmtId="0" fontId="11" fillId="4" borderId="0" xfId="0" applyFont="1" applyFill="1">
      <alignment vertical="center"/>
    </xf>
    <xf numFmtId="0" fontId="0" fillId="0" borderId="0" xfId="0" applyAlignment="1">
      <alignment horizontal="center" vertical="center"/>
    </xf>
    <xf numFmtId="0" fontId="21" fillId="0" borderId="0" xfId="0" applyFont="1" applyAlignment="1">
      <alignment horizontal="center" vertical="top"/>
    </xf>
    <xf numFmtId="0" fontId="11" fillId="0" borderId="0" xfId="0" applyFont="1" applyAlignment="1">
      <alignment horizontal="left" vertical="top" wrapText="1"/>
    </xf>
    <xf numFmtId="0" fontId="4" fillId="0" borderId="0" xfId="0" applyFont="1" applyAlignment="1">
      <alignment horizontal="center"/>
    </xf>
    <xf numFmtId="0" fontId="10" fillId="0" borderId="0" xfId="0" applyFont="1" applyAlignment="1">
      <alignment horizontal="center"/>
    </xf>
    <xf numFmtId="0" fontId="31"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41" fillId="0" borderId="0" xfId="0" applyFont="1" applyAlignment="1">
      <alignment horizontal="center" vertical="center"/>
    </xf>
    <xf numFmtId="0" fontId="32"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34" fillId="0" borderId="0" xfId="0" applyFont="1" applyAlignment="1">
      <alignment horizontal="left" vertical="center"/>
    </xf>
    <xf numFmtId="0" fontId="34" fillId="0" borderId="0" xfId="0" applyFont="1">
      <alignment vertical="center"/>
    </xf>
    <xf numFmtId="0" fontId="45" fillId="0" borderId="0" xfId="0" applyFont="1" applyAlignment="1">
      <alignment horizontal="justify"/>
    </xf>
    <xf numFmtId="0" fontId="45" fillId="0" borderId="0" xfId="0" applyFont="1" applyAlignment="1">
      <alignment horizontal="justify" vertical="center"/>
    </xf>
    <xf numFmtId="0" fontId="45" fillId="0" borderId="0" xfId="0" applyFont="1" applyAlignment="1">
      <alignment horizontal="justify" vertical="top"/>
    </xf>
    <xf numFmtId="0" fontId="46" fillId="0" borderId="0" xfId="0" applyFont="1" applyAlignment="1">
      <alignment vertical="top"/>
    </xf>
    <xf numFmtId="0" fontId="14" fillId="0" borderId="0" xfId="0" applyFont="1">
      <alignment vertical="center"/>
    </xf>
    <xf numFmtId="0" fontId="30" fillId="0" borderId="0" xfId="0" applyFont="1" applyAlignment="1">
      <alignment horizontal="center" vertical="center"/>
    </xf>
    <xf numFmtId="0" fontId="30" fillId="5" borderId="0" xfId="0" applyFont="1" applyFill="1" applyAlignment="1">
      <alignment horizontal="center" vertical="center"/>
    </xf>
    <xf numFmtId="0" fontId="30" fillId="6" borderId="0" xfId="0" applyFont="1" applyFill="1" applyAlignment="1" applyProtection="1">
      <alignment horizontal="center" vertical="center"/>
      <protection locked="0"/>
    </xf>
    <xf numFmtId="0" fontId="23" fillId="0" borderId="0" xfId="0" applyFont="1" applyAlignment="1">
      <alignment horizontal="left" vertical="center"/>
    </xf>
    <xf numFmtId="0" fontId="13" fillId="0" borderId="0" xfId="0" applyFont="1" applyAlignment="1" applyProtection="1">
      <alignment horizontal="left"/>
      <protection locked="0"/>
    </xf>
    <xf numFmtId="0" fontId="13" fillId="0" borderId="0" xfId="0" applyFont="1" applyAlignment="1">
      <alignment horizontal="left"/>
    </xf>
    <xf numFmtId="0" fontId="12" fillId="0" borderId="0" xfId="0" applyFont="1" applyAlignment="1">
      <alignment horizontal="center" vertical="center"/>
    </xf>
    <xf numFmtId="0" fontId="1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left" vertical="center" indent="1" shrinkToFit="1"/>
    </xf>
    <xf numFmtId="176" fontId="2" fillId="0" borderId="0" xfId="0" applyNumberFormat="1" applyFont="1">
      <alignment vertical="center"/>
    </xf>
    <xf numFmtId="176" fontId="2" fillId="0" borderId="0" xfId="0" applyNumberFormat="1" applyFont="1" applyAlignment="1">
      <alignment vertical="center" shrinkToFit="1"/>
    </xf>
    <xf numFmtId="0" fontId="20" fillId="0" borderId="0" xfId="0" applyFont="1" applyAlignment="1"/>
    <xf numFmtId="0" fontId="12" fillId="0" borderId="5" xfId="0" applyFont="1" applyBorder="1">
      <alignment vertical="center"/>
    </xf>
    <xf numFmtId="0" fontId="11" fillId="0" borderId="56" xfId="0" applyFont="1" applyBorder="1">
      <alignment vertical="center"/>
    </xf>
    <xf numFmtId="0" fontId="5" fillId="0" borderId="0" xfId="0" applyFont="1" applyProtection="1">
      <alignment vertical="center"/>
      <protection locked="0"/>
    </xf>
    <xf numFmtId="0" fontId="0" fillId="0" borderId="0" xfId="0" applyProtection="1">
      <alignment vertical="center"/>
      <protection locked="0"/>
    </xf>
    <xf numFmtId="0" fontId="0" fillId="0" borderId="0" xfId="0" applyAlignment="1"/>
    <xf numFmtId="0" fontId="0" fillId="0" borderId="0" xfId="0" applyAlignment="1">
      <alignment vertical="center"/>
    </xf>
    <xf numFmtId="0" fontId="48" fillId="0" borderId="67" xfId="0" applyFont="1" applyBorder="1" applyAlignment="1">
      <alignment horizontal="center" wrapText="1"/>
    </xf>
    <xf numFmtId="0" fontId="49" fillId="0" borderId="67" xfId="0" applyFont="1" applyBorder="1" applyAlignment="1">
      <alignment horizontal="center" wrapText="1"/>
    </xf>
    <xf numFmtId="0" fontId="48" fillId="0" borderId="71" xfId="0" applyFont="1" applyBorder="1" applyAlignment="1">
      <alignment horizontal="center" vertical="top" wrapText="1"/>
    </xf>
    <xf numFmtId="0" fontId="49" fillId="0" borderId="71" xfId="0" applyFont="1" applyBorder="1" applyAlignment="1">
      <alignment horizontal="center" vertical="top" wrapText="1"/>
    </xf>
    <xf numFmtId="0" fontId="48" fillId="0" borderId="0" xfId="0" applyFont="1" applyAlignment="1">
      <alignment horizontal="justify"/>
    </xf>
    <xf numFmtId="0" fontId="50" fillId="0" borderId="0" xfId="0" applyFont="1" applyAlignment="1"/>
    <xf numFmtId="0" fontId="17" fillId="0" borderId="0" xfId="0" applyFont="1" applyAlignment="1"/>
    <xf numFmtId="0" fontId="33" fillId="0" borderId="0" xfId="0" applyFont="1" applyAlignment="1">
      <alignment horizontal="justify" vertical="center" wrapText="1"/>
    </xf>
    <xf numFmtId="0" fontId="9" fillId="0" borderId="0" xfId="0" applyFont="1" applyFill="1" applyBorder="1" applyAlignment="1">
      <alignment horizontal="left" vertical="center"/>
    </xf>
    <xf numFmtId="0" fontId="56" fillId="0" borderId="0" xfId="0" applyFont="1" applyFill="1" applyBorder="1" applyAlignment="1">
      <alignment horizontal="left" vertical="center"/>
    </xf>
    <xf numFmtId="0" fontId="12" fillId="0" borderId="0" xfId="0" applyFont="1" applyBorder="1" applyAlignment="1">
      <alignment horizontal="center" vertical="center"/>
    </xf>
    <xf numFmtId="0" fontId="13" fillId="0" borderId="0" xfId="0" applyFont="1" applyFill="1">
      <alignment vertical="center"/>
    </xf>
    <xf numFmtId="0" fontId="57" fillId="0" borderId="0" xfId="0" applyFont="1">
      <alignment vertical="center"/>
    </xf>
    <xf numFmtId="0" fontId="58" fillId="0" borderId="0" xfId="0" applyFont="1" applyFill="1" applyAlignment="1">
      <alignment horizontal="center" vertical="center"/>
    </xf>
    <xf numFmtId="0" fontId="58" fillId="5" borderId="0" xfId="0" applyFont="1" applyFill="1" applyAlignment="1" applyProtection="1">
      <alignment horizontal="center" vertical="center"/>
      <protection locked="0"/>
    </xf>
    <xf numFmtId="0" fontId="58" fillId="6" borderId="0" xfId="0" applyFont="1" applyFill="1" applyBorder="1" applyAlignment="1" applyProtection="1">
      <alignment horizontal="center" vertical="center"/>
      <protection locked="0"/>
    </xf>
    <xf numFmtId="0" fontId="58" fillId="0" borderId="0" xfId="0" applyFont="1">
      <alignment vertical="center"/>
    </xf>
    <xf numFmtId="0" fontId="13" fillId="0" borderId="0" xfId="0" applyFont="1" applyFill="1" applyBorder="1" applyAlignment="1"/>
    <xf numFmtId="0" fontId="0" fillId="0" borderId="0" xfId="0">
      <alignment vertical="center"/>
    </xf>
    <xf numFmtId="0" fontId="0" fillId="0" borderId="0" xfId="0" applyAlignment="1">
      <alignment horizontal="distributed" vertical="center"/>
    </xf>
    <xf numFmtId="0" fontId="0" fillId="0" borderId="0" xfId="0" applyAlignment="1">
      <alignment horizontal="distributed" vertical="top"/>
    </xf>
    <xf numFmtId="0" fontId="13" fillId="0" borderId="0" xfId="0" applyFont="1" applyFill="1" applyBorder="1" applyAlignment="1">
      <alignment vertical="center"/>
    </xf>
    <xf numFmtId="0" fontId="16" fillId="0" borderId="0" xfId="0" applyFont="1" applyBorder="1" applyAlignment="1"/>
    <xf numFmtId="0" fontId="12" fillId="0" borderId="63" xfId="0" applyFont="1" applyBorder="1" applyAlignment="1">
      <alignment horizontal="center" vertical="center"/>
    </xf>
    <xf numFmtId="0" fontId="0" fillId="0" borderId="63" xfId="0" applyBorder="1" applyAlignment="1">
      <alignment vertical="center"/>
    </xf>
    <xf numFmtId="0" fontId="2" fillId="0" borderId="0" xfId="0" applyFont="1" applyFill="1" applyBorder="1" applyAlignment="1" applyProtection="1">
      <alignment horizontal="center" vertical="center"/>
      <protection locked="0"/>
    </xf>
    <xf numFmtId="0" fontId="12" fillId="0" borderId="81" xfId="0" applyFont="1" applyBorder="1">
      <alignment vertical="center"/>
    </xf>
    <xf numFmtId="0" fontId="2" fillId="0" borderId="81" xfId="0" applyFont="1" applyBorder="1">
      <alignment vertical="center"/>
    </xf>
    <xf numFmtId="0" fontId="2" fillId="0" borderId="81" xfId="0" applyFont="1" applyFill="1" applyBorder="1" applyAlignment="1" applyProtection="1">
      <alignment horizontal="center" vertical="center"/>
      <protection locked="0"/>
    </xf>
    <xf numFmtId="0" fontId="2" fillId="0" borderId="81" xfId="0" applyFont="1" applyFill="1" applyBorder="1" applyAlignment="1">
      <alignment horizontal="left" vertical="center"/>
    </xf>
    <xf numFmtId="0" fontId="2" fillId="0" borderId="81" xfId="0" applyFont="1" applyBorder="1" applyAlignment="1">
      <alignment horizontal="left" vertical="center"/>
    </xf>
    <xf numFmtId="0" fontId="20" fillId="0" borderId="81" xfId="0" applyFont="1" applyBorder="1">
      <alignment vertical="center"/>
    </xf>
    <xf numFmtId="0" fontId="25" fillId="0" borderId="82" xfId="0" applyFont="1" applyFill="1" applyBorder="1" applyAlignment="1" applyProtection="1">
      <alignment horizontal="center" vertical="center" textRotation="255"/>
    </xf>
    <xf numFmtId="0" fontId="40" fillId="0" borderId="0" xfId="0" applyFont="1" applyAlignment="1">
      <alignment horizontal="left" vertical="center"/>
    </xf>
    <xf numFmtId="0" fontId="38" fillId="0" borderId="0" xfId="0" applyFont="1" applyAlignment="1">
      <alignment horizontal="justify" vertical="center"/>
    </xf>
    <xf numFmtId="0" fontId="63" fillId="0" borderId="0" xfId="0" applyFont="1" applyAlignment="1">
      <alignment vertical="center"/>
    </xf>
    <xf numFmtId="0" fontId="0" fillId="0" borderId="0" xfId="0" applyAlignment="1">
      <alignment vertical="center"/>
    </xf>
    <xf numFmtId="0" fontId="45" fillId="0" borderId="0" xfId="0" applyFont="1" applyAlignment="1">
      <alignment horizontal="justify"/>
    </xf>
    <xf numFmtId="0" fontId="46" fillId="0" borderId="0" xfId="0" applyFont="1" applyAlignment="1"/>
    <xf numFmtId="0" fontId="43" fillId="0" borderId="0" xfId="0" applyFont="1">
      <alignment vertical="center"/>
    </xf>
    <xf numFmtId="0" fontId="44" fillId="0" borderId="0" xfId="0" applyFont="1">
      <alignment vertical="center"/>
    </xf>
    <xf numFmtId="0" fontId="34" fillId="0" borderId="0" xfId="0" applyFont="1" applyAlignment="1"/>
    <xf numFmtId="0" fontId="45" fillId="0" borderId="0" xfId="0" applyFont="1" applyAlignment="1">
      <alignment horizontal="justify" vertical="center"/>
    </xf>
    <xf numFmtId="0" fontId="34" fillId="0" borderId="0" xfId="0" applyFont="1">
      <alignment vertical="center"/>
    </xf>
    <xf numFmtId="0" fontId="45" fillId="0" borderId="0" xfId="0" applyFont="1" applyAlignment="1">
      <alignment horizontal="justify" vertical="top"/>
    </xf>
    <xf numFmtId="0" fontId="46" fillId="0" borderId="0" xfId="0" applyFont="1" applyAlignment="1">
      <alignment vertical="top"/>
    </xf>
    <xf numFmtId="0" fontId="28" fillId="0" borderId="0" xfId="0" applyFont="1" applyAlignment="1">
      <alignment vertical="center" wrapText="1"/>
    </xf>
    <xf numFmtId="0" fontId="61" fillId="0" borderId="0" xfId="0" applyFont="1" applyAlignment="1">
      <alignment vertical="center"/>
    </xf>
    <xf numFmtId="0" fontId="2" fillId="0" borderId="30"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59" fillId="0" borderId="0" xfId="0" applyFont="1" applyBorder="1" applyAlignment="1">
      <alignment horizontal="center"/>
    </xf>
    <xf numFmtId="0" fontId="39" fillId="0" borderId="0" xfId="0" applyFont="1" applyAlignment="1"/>
    <xf numFmtId="0" fontId="20" fillId="0" borderId="7" xfId="0" applyFont="1" applyFill="1" applyBorder="1" applyAlignment="1">
      <alignment horizontal="right" vertical="top"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15" fillId="0" borderId="1"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5" fillId="0" borderId="0" xfId="0" applyFont="1" applyAlignment="1">
      <alignment horizontal="center"/>
    </xf>
    <xf numFmtId="0" fontId="2" fillId="0" borderId="29"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42" xfId="0" applyFont="1" applyFill="1" applyBorder="1" applyAlignment="1" applyProtection="1">
      <alignment horizontal="center" vertical="center"/>
      <protection locked="0"/>
    </xf>
    <xf numFmtId="0" fontId="0" fillId="0" borderId="42" xfId="0" applyBorder="1" applyAlignment="1">
      <alignment horizontal="center" vertical="center"/>
    </xf>
    <xf numFmtId="0" fontId="0" fillId="0" borderId="47"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25" fillId="0" borderId="78" xfId="0" applyFont="1" applyFill="1" applyBorder="1" applyAlignment="1" applyProtection="1">
      <alignment horizontal="center" vertical="center" textRotation="255"/>
    </xf>
    <xf numFmtId="0" fontId="0" fillId="0" borderId="79" xfId="0" applyBorder="1" applyAlignment="1">
      <alignment horizontal="center" vertical="center" textRotation="255"/>
    </xf>
    <xf numFmtId="0" fontId="0" fillId="0" borderId="80" xfId="0" applyBorder="1" applyAlignment="1">
      <alignment horizontal="center" vertical="center" textRotation="255"/>
    </xf>
    <xf numFmtId="0" fontId="5" fillId="0" borderId="5" xfId="0" applyNumberFormat="1" applyFont="1" applyFill="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8" fillId="0" borderId="30" xfId="0" applyFont="1" applyFill="1" applyBorder="1" applyAlignment="1">
      <alignment horizontal="center" vertical="center" textRotation="255"/>
    </xf>
    <xf numFmtId="0" fontId="8" fillId="0" borderId="29" xfId="0" applyFont="1" applyFill="1" applyBorder="1" applyAlignment="1">
      <alignment horizontal="center" vertical="center" textRotation="255"/>
    </xf>
    <xf numFmtId="0" fontId="8" fillId="0" borderId="35"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3" fillId="0" borderId="37"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textRotation="255"/>
    </xf>
    <xf numFmtId="0" fontId="29" fillId="0" borderId="52" xfId="0" applyFont="1" applyFill="1" applyBorder="1" applyAlignment="1" applyProtection="1">
      <alignment horizontal="center" vertical="center" textRotation="255"/>
    </xf>
    <xf numFmtId="0" fontId="29" fillId="0" borderId="4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 fillId="0" borderId="41" xfId="0" applyFont="1" applyFill="1" applyBorder="1" applyAlignment="1" applyProtection="1">
      <alignment horizontal="left" vertical="center" wrapText="1" indent="1"/>
      <protection locked="0"/>
    </xf>
    <xf numFmtId="0" fontId="2" fillId="0" borderId="42" xfId="0" applyFont="1" applyFill="1" applyBorder="1" applyAlignment="1" applyProtection="1">
      <alignment horizontal="left" vertical="center" wrapText="1" indent="1"/>
      <protection locked="0"/>
    </xf>
    <xf numFmtId="0" fontId="2" fillId="0" borderId="5" xfId="0" applyFont="1" applyFill="1" applyBorder="1" applyAlignment="1" applyProtection="1">
      <alignment horizontal="left" vertical="center" wrapText="1" indent="1"/>
      <protection locked="0"/>
    </xf>
    <xf numFmtId="0" fontId="2" fillId="0" borderId="0" xfId="0" applyFont="1" applyFill="1" applyBorder="1" applyAlignment="1" applyProtection="1">
      <alignment horizontal="left" vertical="center" wrapText="1" indent="1"/>
      <protection locked="0"/>
    </xf>
    <xf numFmtId="0" fontId="2" fillId="0" borderId="52" xfId="0" applyFont="1" applyFill="1" applyBorder="1" applyAlignment="1" applyProtection="1">
      <alignment horizontal="left" vertical="center" wrapText="1" indent="1"/>
      <protection locked="0"/>
    </xf>
    <xf numFmtId="0" fontId="2" fillId="0" borderId="50" xfId="0" applyFont="1" applyFill="1" applyBorder="1" applyAlignment="1" applyProtection="1">
      <alignment horizontal="left" vertical="center" wrapText="1" indent="1"/>
      <protection locked="0"/>
    </xf>
    <xf numFmtId="0" fontId="5" fillId="0" borderId="37" xfId="0" applyFont="1" applyFill="1" applyBorder="1" applyAlignment="1" applyProtection="1">
      <alignment horizontal="left" vertical="center" wrapText="1" indent="1"/>
      <protection locked="0"/>
    </xf>
    <xf numFmtId="0" fontId="5" fillId="0" borderId="29" xfId="0" applyFont="1" applyFill="1" applyBorder="1" applyAlignment="1" applyProtection="1">
      <alignment horizontal="left" vertical="center" wrapText="1" indent="1"/>
      <protection locked="0"/>
    </xf>
    <xf numFmtId="0" fontId="5" fillId="0" borderId="38" xfId="0" applyFont="1" applyFill="1" applyBorder="1" applyAlignment="1" applyProtection="1">
      <alignment horizontal="left" vertical="center" wrapText="1" indent="1"/>
      <protection locked="0"/>
    </xf>
    <xf numFmtId="0" fontId="5" fillId="0" borderId="39" xfId="0" applyFont="1" applyFill="1" applyBorder="1" applyAlignment="1" applyProtection="1">
      <alignment horizontal="left" vertical="center" wrapText="1" indent="1"/>
      <protection locked="0"/>
    </xf>
    <xf numFmtId="0" fontId="5" fillId="0" borderId="29"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textRotation="255"/>
    </xf>
    <xf numFmtId="0" fontId="8" fillId="0" borderId="5" xfId="0" applyFont="1" applyFill="1" applyBorder="1" applyAlignment="1" applyProtection="1">
      <alignment horizontal="center" vertical="center" textRotation="255"/>
    </xf>
    <xf numFmtId="0" fontId="8" fillId="0" borderId="52" xfId="0" applyFont="1" applyFill="1" applyBorder="1" applyAlignment="1" applyProtection="1">
      <alignment horizontal="center" vertical="center" textRotation="255"/>
    </xf>
    <xf numFmtId="0" fontId="25" fillId="0" borderId="43" xfId="0" applyFont="1" applyFill="1" applyBorder="1" applyAlignment="1" applyProtection="1">
      <alignment horizontal="center" vertical="center" textRotation="255"/>
    </xf>
    <xf numFmtId="0" fontId="25" fillId="0" borderId="44" xfId="0" applyFont="1" applyFill="1" applyBorder="1" applyAlignment="1" applyProtection="1">
      <alignment horizontal="center" vertical="center" textRotation="255"/>
    </xf>
    <xf numFmtId="0" fontId="25" fillId="0" borderId="53" xfId="0" applyFont="1" applyFill="1" applyBorder="1" applyAlignment="1" applyProtection="1">
      <alignment horizontal="center" vertical="center" textRotation="255"/>
    </xf>
    <xf numFmtId="0" fontId="2" fillId="0" borderId="37" xfId="0" applyFont="1" applyFill="1" applyBorder="1" applyAlignment="1">
      <alignment horizontal="left" vertical="center"/>
    </xf>
    <xf numFmtId="0" fontId="0" fillId="0" borderId="29" xfId="0" applyBorder="1" applyAlignment="1">
      <alignment horizontal="left" vertical="center"/>
    </xf>
    <xf numFmtId="0" fontId="0" fillId="0" borderId="5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8" xfId="0" applyBorder="1" applyAlignment="1">
      <alignment horizontal="left" vertical="center"/>
    </xf>
    <xf numFmtId="0" fontId="8" fillId="0" borderId="30"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2" fillId="0" borderId="17" xfId="0" applyNumberFormat="1" applyFont="1" applyFill="1" applyBorder="1" applyAlignment="1" applyProtection="1">
      <alignment horizontal="left" vertical="center" wrapText="1" indent="1"/>
      <protection locked="0"/>
    </xf>
    <xf numFmtId="0" fontId="2" fillId="0" borderId="8" xfId="0" applyNumberFormat="1" applyFont="1" applyFill="1" applyBorder="1" applyAlignment="1" applyProtection="1">
      <alignment horizontal="left" vertical="center" wrapText="1" indent="1"/>
      <protection locked="0"/>
    </xf>
    <xf numFmtId="0" fontId="2" fillId="0" borderId="18" xfId="0" applyNumberFormat="1" applyFont="1" applyFill="1" applyBorder="1" applyAlignment="1" applyProtection="1">
      <alignment horizontal="left" vertical="center" wrapText="1" indent="1"/>
      <protection locked="0"/>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2" fillId="0" borderId="13" xfId="0" applyFont="1" applyFill="1" applyBorder="1" applyAlignment="1" applyProtection="1">
      <alignment horizontal="left" vertical="center" indent="1" shrinkToFit="1"/>
      <protection locked="0"/>
    </xf>
    <xf numFmtId="0" fontId="2" fillId="0" borderId="11" xfId="0" applyFont="1" applyFill="1" applyBorder="1" applyAlignment="1" applyProtection="1">
      <alignment horizontal="left" vertical="center" indent="1" shrinkToFit="1"/>
      <protection locked="0"/>
    </xf>
    <xf numFmtId="0" fontId="2" fillId="0" borderId="21" xfId="0" applyFont="1" applyFill="1" applyBorder="1" applyAlignment="1" applyProtection="1">
      <alignment horizontal="left" vertical="center" indent="1" shrinkToFit="1"/>
      <protection locked="0"/>
    </xf>
    <xf numFmtId="178" fontId="2" fillId="0" borderId="17" xfId="0" applyNumberFormat="1" applyFont="1" applyFill="1" applyBorder="1" applyAlignment="1" applyProtection="1">
      <alignment horizontal="center" vertical="center" shrinkToFit="1"/>
      <protection locked="0"/>
    </xf>
    <xf numFmtId="178" fontId="0" fillId="0" borderId="8" xfId="0" applyNumberFormat="1" applyBorder="1" applyAlignment="1" applyProtection="1">
      <alignment horizontal="center" vertical="center" shrinkToFit="1"/>
      <protection locked="0"/>
    </xf>
    <xf numFmtId="178" fontId="0" fillId="0" borderId="64" xfId="0" applyNumberFormat="1" applyBorder="1" applyAlignment="1" applyProtection="1">
      <alignment horizontal="center" vertical="center" shrinkToFit="1"/>
      <protection locked="0"/>
    </xf>
    <xf numFmtId="177" fontId="2" fillId="0" borderId="6" xfId="0" applyNumberFormat="1" applyFont="1" applyFill="1" applyBorder="1" applyAlignment="1" applyProtection="1">
      <alignment horizontal="center" vertical="center"/>
      <protection locked="0"/>
    </xf>
    <xf numFmtId="177" fontId="2" fillId="0" borderId="7" xfId="0" applyNumberFormat="1" applyFont="1" applyFill="1" applyBorder="1" applyAlignment="1" applyProtection="1">
      <alignment horizontal="center" vertical="center"/>
      <protection locked="0"/>
    </xf>
    <xf numFmtId="177" fontId="2" fillId="0" borderId="26" xfId="0" applyNumberFormat="1" applyFont="1" applyFill="1" applyBorder="1" applyAlignment="1" applyProtection="1">
      <alignment horizontal="center" vertical="center"/>
      <protection locked="0"/>
    </xf>
    <xf numFmtId="177" fontId="2" fillId="0" borderId="52" xfId="0" applyNumberFormat="1" applyFont="1" applyFill="1" applyBorder="1" applyAlignment="1" applyProtection="1">
      <alignment horizontal="center" vertical="center"/>
      <protection locked="0"/>
    </xf>
    <xf numFmtId="177" fontId="2" fillId="0" borderId="50" xfId="0" applyNumberFormat="1" applyFont="1" applyFill="1" applyBorder="1" applyAlignment="1" applyProtection="1">
      <alignment horizontal="center" vertical="center"/>
      <protection locked="0"/>
    </xf>
    <xf numFmtId="177" fontId="2" fillId="0" borderId="51"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26" fillId="0" borderId="29" xfId="0" applyFont="1" applyBorder="1" applyAlignment="1">
      <alignment shrinkToFit="1"/>
    </xf>
    <xf numFmtId="0" fontId="0" fillId="0" borderId="29" xfId="0" applyBorder="1" applyAlignment="1">
      <alignment shrinkToFit="1"/>
    </xf>
    <xf numFmtId="176" fontId="3" fillId="0" borderId="41" xfId="0" applyNumberFormat="1" applyFont="1" applyFill="1"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0" fillId="0" borderId="47" xfId="0"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0" fillId="0" borderId="52" xfId="0" applyBorder="1" applyAlignment="1" applyProtection="1">
      <alignment horizontal="left" vertical="center" wrapText="1" indent="1"/>
      <protection locked="0"/>
    </xf>
    <xf numFmtId="0" fontId="0" fillId="0" borderId="50" xfId="0" applyBorder="1" applyAlignment="1" applyProtection="1">
      <alignment horizontal="left" vertical="center" wrapText="1" indent="1"/>
      <protection locked="0"/>
    </xf>
    <xf numFmtId="0" fontId="0" fillId="0" borderId="54" xfId="0" applyBorder="1" applyAlignment="1" applyProtection="1">
      <alignment horizontal="left" vertical="center" wrapText="1" indent="1"/>
      <protection locked="0"/>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12" fillId="0" borderId="0" xfId="0" applyFont="1" applyFill="1" applyBorder="1" applyAlignment="1" applyProtection="1">
      <alignment horizontal="center" vertical="center"/>
      <protection locked="0"/>
    </xf>
    <xf numFmtId="0" fontId="4" fillId="0" borderId="0" xfId="0" applyFont="1" applyAlignment="1">
      <alignment horizontal="center"/>
    </xf>
    <xf numFmtId="0" fontId="12"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5" fillId="0" borderId="17" xfId="0" applyNumberFormat="1" applyFont="1" applyFill="1" applyBorder="1" applyAlignment="1" applyProtection="1">
      <alignment horizontal="center" vertical="center" shrinkToFit="1"/>
      <protection locked="0"/>
    </xf>
    <xf numFmtId="0" fontId="5" fillId="0" borderId="8"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horizontal="center" vertical="center" shrinkToFit="1"/>
      <protection locked="0"/>
    </xf>
    <xf numFmtId="0" fontId="2" fillId="0" borderId="17" xfId="0" applyNumberFormat="1" applyFont="1" applyFill="1" applyBorder="1" applyAlignment="1" applyProtection="1">
      <alignment horizontal="center" vertical="center" shrinkToFit="1"/>
      <protection locked="0"/>
    </xf>
    <xf numFmtId="0" fontId="2" fillId="0" borderId="8" xfId="0" applyNumberFormat="1" applyFont="1" applyFill="1" applyBorder="1" applyAlignment="1" applyProtection="1">
      <alignment horizontal="center" vertical="center" shrinkToFit="1"/>
      <protection locked="0"/>
    </xf>
    <xf numFmtId="0" fontId="2" fillId="0" borderId="64" xfId="0" applyNumberFormat="1" applyFont="1" applyFill="1" applyBorder="1" applyAlignment="1" applyProtection="1">
      <alignment horizontal="center" vertical="center" shrinkToFit="1"/>
      <protection locked="0"/>
    </xf>
    <xf numFmtId="0" fontId="11" fillId="0" borderId="0" xfId="0" applyFont="1" applyAlignment="1">
      <alignment horizontal="center"/>
    </xf>
    <xf numFmtId="0" fontId="10" fillId="0" borderId="0" xfId="0" applyFont="1" applyAlignment="1">
      <alignment horizontal="center"/>
    </xf>
    <xf numFmtId="0" fontId="12" fillId="0" borderId="0" xfId="0" applyFont="1" applyFill="1" applyBorder="1" applyAlignment="1">
      <alignment horizontal="center" vertical="center"/>
    </xf>
    <xf numFmtId="0" fontId="21" fillId="0" borderId="0" xfId="0" applyFont="1" applyAlignment="1">
      <alignment horizontal="center" vertical="top" shrinkToFit="1"/>
    </xf>
    <xf numFmtId="0" fontId="20" fillId="0" borderId="0" xfId="0" applyFont="1" applyAlignment="1">
      <alignment horizontal="left" vertical="top" wrapText="1"/>
    </xf>
    <xf numFmtId="0" fontId="8" fillId="0" borderId="9"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176" fontId="2" fillId="0" borderId="5" xfId="0" applyNumberFormat="1" applyFont="1" applyFill="1" applyBorder="1" applyAlignment="1" applyProtection="1">
      <alignment horizontal="left" vertical="center" indent="1" shrinkToFit="1"/>
      <protection locked="0"/>
    </xf>
    <xf numFmtId="176" fontId="2" fillId="0" borderId="0" xfId="0" applyNumberFormat="1" applyFont="1" applyFill="1" applyBorder="1" applyAlignment="1" applyProtection="1">
      <alignment horizontal="left" vertical="center" indent="1" shrinkToFit="1"/>
      <protection locked="0"/>
    </xf>
    <xf numFmtId="0" fontId="0" fillId="0" borderId="0" xfId="0" applyFill="1" applyBorder="1" applyAlignment="1" applyProtection="1">
      <alignment horizontal="left" vertical="center" indent="1" shrinkToFit="1"/>
      <protection locked="0"/>
    </xf>
    <xf numFmtId="0" fontId="0" fillId="0" borderId="22" xfId="0" applyFill="1" applyBorder="1" applyAlignment="1" applyProtection="1">
      <alignment horizontal="left" vertical="center" indent="1" shrinkToFit="1"/>
      <protection locked="0"/>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62" fillId="0" borderId="57" xfId="0" applyFont="1" applyFill="1" applyBorder="1" applyAlignment="1">
      <alignment horizontal="left" vertical="top" wrapText="1"/>
    </xf>
    <xf numFmtId="0" fontId="62" fillId="0" borderId="58" xfId="0" applyFont="1" applyFill="1" applyBorder="1" applyAlignment="1">
      <alignment horizontal="left" vertical="top" wrapText="1"/>
    </xf>
    <xf numFmtId="0" fontId="62" fillId="0" borderId="59" xfId="0" applyFont="1" applyFill="1" applyBorder="1" applyAlignment="1">
      <alignment horizontal="left" vertical="top" wrapText="1"/>
    </xf>
    <xf numFmtId="0" fontId="8" fillId="0" borderId="4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2" fillId="0" borderId="13" xfId="0" applyNumberFormat="1" applyFont="1" applyFill="1" applyBorder="1" applyAlignment="1" applyProtection="1">
      <alignment horizontal="left" vertical="center" indent="1" shrinkToFit="1"/>
      <protection locked="0"/>
    </xf>
    <xf numFmtId="0" fontId="2" fillId="0" borderId="11" xfId="0" applyNumberFormat="1" applyFont="1" applyFill="1" applyBorder="1" applyAlignment="1" applyProtection="1">
      <alignment horizontal="left" vertical="center" indent="1" shrinkToFit="1"/>
      <protection locked="0"/>
    </xf>
    <xf numFmtId="0" fontId="5" fillId="0" borderId="3" xfId="0" applyNumberFormat="1" applyFont="1" applyFill="1" applyBorder="1" applyAlignment="1" applyProtection="1">
      <alignment horizontal="left" vertical="center" shrinkToFit="1"/>
      <protection locked="0"/>
    </xf>
    <xf numFmtId="0" fontId="5" fillId="0" borderId="19" xfId="0" applyNumberFormat="1" applyFont="1" applyFill="1" applyBorder="1" applyAlignment="1" applyProtection="1">
      <alignment horizontal="left" vertical="center" shrinkToFit="1"/>
      <protection locked="0"/>
    </xf>
    <xf numFmtId="0" fontId="2" fillId="0" borderId="13" xfId="0" applyNumberFormat="1" applyFont="1" applyBorder="1" applyAlignment="1" applyProtection="1">
      <alignment horizontal="center" vertical="center"/>
      <protection locked="0"/>
    </xf>
    <xf numFmtId="0" fontId="2" fillId="0" borderId="11" xfId="0" applyNumberFormat="1" applyFont="1" applyBorder="1" applyAlignment="1" applyProtection="1">
      <alignment horizontal="center" vertical="center"/>
      <protection locked="0"/>
    </xf>
    <xf numFmtId="0" fontId="2" fillId="0" borderId="21" xfId="0" applyNumberFormat="1" applyFont="1" applyBorder="1" applyAlignment="1" applyProtection="1">
      <alignment horizontal="center" vertical="center"/>
      <protection locked="0"/>
    </xf>
    <xf numFmtId="176" fontId="8" fillId="0" borderId="3" xfId="0" applyNumberFormat="1" applyFont="1" applyFill="1" applyBorder="1" applyAlignment="1">
      <alignment horizontal="center" vertical="center" shrinkToFit="1"/>
    </xf>
    <xf numFmtId="0" fontId="2" fillId="0" borderId="2" xfId="0" applyNumberFormat="1" applyFont="1" applyFill="1" applyBorder="1" applyAlignment="1" applyProtection="1">
      <alignment horizontal="left" vertical="center" indent="1" shrinkToFit="1"/>
      <protection locked="0"/>
    </xf>
    <xf numFmtId="0" fontId="2" fillId="0" borderId="3" xfId="0" applyNumberFormat="1" applyFont="1" applyFill="1" applyBorder="1" applyAlignment="1" applyProtection="1">
      <alignment horizontal="left" vertical="center" indent="1" shrinkToFit="1"/>
      <protection locked="0"/>
    </xf>
    <xf numFmtId="0" fontId="2" fillId="0" borderId="4" xfId="0" applyNumberFormat="1" applyFont="1" applyFill="1" applyBorder="1" applyAlignment="1" applyProtection="1">
      <alignment horizontal="left" vertical="center" indent="1" shrinkToFi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19" fillId="0" borderId="63" xfId="0" applyFont="1" applyBorder="1" applyAlignment="1" applyProtection="1">
      <alignment horizontal="center"/>
      <protection locked="0"/>
    </xf>
    <xf numFmtId="0" fontId="19" fillId="0" borderId="63" xfId="0" applyFont="1" applyBorder="1" applyAlignment="1">
      <alignment horizontal="center"/>
    </xf>
    <xf numFmtId="49" fontId="5" fillId="0" borderId="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6"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20" fillId="0" borderId="5" xfId="0" applyFont="1" applyBorder="1" applyAlignment="1">
      <alignment horizontal="center" vertical="center" shrinkToFit="1"/>
    </xf>
    <xf numFmtId="0" fontId="0" fillId="0" borderId="0" xfId="0" applyAlignment="1">
      <alignment horizontal="center" vertical="center" shrinkToFit="1"/>
    </xf>
    <xf numFmtId="0" fontId="5" fillId="0" borderId="1" xfId="0" applyFont="1" applyBorder="1" applyAlignment="1">
      <alignment horizontal="center" vertical="center"/>
    </xf>
    <xf numFmtId="49" fontId="5" fillId="0" borderId="1"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center" vertical="center"/>
      <protection locked="0"/>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31"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28" xfId="0" applyFont="1" applyBorder="1" applyAlignment="1">
      <alignment horizontal="center" vertical="center" textRotation="255"/>
    </xf>
    <xf numFmtId="0" fontId="20" fillId="0" borderId="7" xfId="0" applyFont="1" applyBorder="1" applyAlignment="1">
      <alignment horizontal="right" vertical="top" wrapText="1"/>
    </xf>
    <xf numFmtId="0" fontId="26" fillId="0" borderId="29" xfId="0" applyFont="1" applyBorder="1" applyAlignment="1">
      <alignment vertical="center" shrinkToFit="1"/>
    </xf>
    <xf numFmtId="0" fontId="0" fillId="0" borderId="29" xfId="0" applyBorder="1" applyAlignment="1">
      <alignment vertical="center" shrinkToFit="1"/>
    </xf>
    <xf numFmtId="0" fontId="25" fillId="0" borderId="44" xfId="0" applyFont="1" applyBorder="1" applyAlignment="1">
      <alignment horizontal="center" vertical="center" textRotation="255"/>
    </xf>
    <xf numFmtId="0" fontId="25" fillId="0" borderId="45" xfId="0" applyFont="1" applyBorder="1" applyAlignment="1">
      <alignment horizontal="center" vertical="center" textRotation="255"/>
    </xf>
    <xf numFmtId="0" fontId="2" fillId="0" borderId="41"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2" fillId="0" borderId="23"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wrapText="1" indent="1"/>
      <protection locked="0"/>
    </xf>
    <xf numFmtId="0" fontId="2" fillId="0" borderId="42" xfId="0" applyFont="1" applyBorder="1" applyAlignment="1" applyProtection="1">
      <alignment horizontal="center" vertical="center"/>
      <protection locked="0"/>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9" fillId="0" borderId="46"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8" fillId="0" borderId="6"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52" xfId="0" applyFont="1" applyBorder="1" applyAlignment="1">
      <alignment horizontal="center" vertical="center" textRotation="255"/>
    </xf>
    <xf numFmtId="0" fontId="29" fillId="0" borderId="49" xfId="0" applyFont="1" applyBorder="1" applyAlignment="1">
      <alignment horizontal="center" vertical="center" wrapText="1"/>
    </xf>
    <xf numFmtId="0" fontId="29" fillId="0" borderId="51" xfId="0" applyFont="1" applyBorder="1" applyAlignment="1">
      <alignment horizontal="center" vertical="center" wrapText="1"/>
    </xf>
    <xf numFmtId="0" fontId="8" fillId="0" borderId="30"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35" xfId="0" applyFont="1" applyBorder="1" applyAlignment="1">
      <alignment horizontal="center" vertical="center" textRotation="255"/>
    </xf>
    <xf numFmtId="0" fontId="8" fillId="0" borderId="0" xfId="0" applyFont="1" applyAlignment="1">
      <alignment horizontal="center" vertical="center" textRotation="255"/>
    </xf>
    <xf numFmtId="0" fontId="3" fillId="0" borderId="37"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8" fillId="0" borderId="37" xfId="0" applyFont="1" applyBorder="1" applyAlignment="1">
      <alignment horizontal="center" vertical="center" textRotation="255"/>
    </xf>
    <xf numFmtId="0" fontId="8" fillId="0" borderId="23" xfId="0" applyFont="1" applyBorder="1" applyAlignment="1">
      <alignment horizontal="center" vertical="center" textRotation="255"/>
    </xf>
    <xf numFmtId="0" fontId="25" fillId="0" borderId="43" xfId="0" applyFont="1" applyBorder="1" applyAlignment="1">
      <alignment horizontal="center" vertical="center" textRotation="255"/>
    </xf>
    <xf numFmtId="0" fontId="5" fillId="0" borderId="37" xfId="0" applyFont="1" applyBorder="1" applyAlignment="1" applyProtection="1">
      <alignment horizontal="left" vertical="center" wrapText="1" indent="1"/>
      <protection locked="0"/>
    </xf>
    <xf numFmtId="0" fontId="5" fillId="0" borderId="29" xfId="0" applyFont="1" applyBorder="1" applyAlignment="1" applyProtection="1">
      <alignment horizontal="left" vertical="center" wrapText="1" indent="1"/>
      <protection locked="0"/>
    </xf>
    <xf numFmtId="0" fontId="5" fillId="0" borderId="38" xfId="0" applyFont="1" applyBorder="1" applyAlignment="1" applyProtection="1">
      <alignment horizontal="left" vertical="center" wrapText="1" indent="1"/>
      <protection locked="0"/>
    </xf>
    <xf numFmtId="0" fontId="5" fillId="0" borderId="39" xfId="0" applyFont="1" applyBorder="1" applyAlignment="1" applyProtection="1">
      <alignment horizontal="left" vertical="center" wrapText="1" indent="1"/>
      <protection locked="0"/>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177" fontId="2" fillId="0" borderId="26" xfId="0" applyNumberFormat="1" applyFont="1" applyBorder="1" applyAlignment="1" applyProtection="1">
      <alignment horizontal="center" vertical="center"/>
      <protection locked="0"/>
    </xf>
    <xf numFmtId="177" fontId="2" fillId="0" borderId="52" xfId="0" applyNumberFormat="1" applyFont="1" applyBorder="1" applyAlignment="1" applyProtection="1">
      <alignment horizontal="center" vertical="center"/>
      <protection locked="0"/>
    </xf>
    <xf numFmtId="177" fontId="2" fillId="0" borderId="50" xfId="0" applyNumberFormat="1" applyFont="1" applyBorder="1" applyAlignment="1" applyProtection="1">
      <alignment horizontal="center" vertical="center"/>
      <protection locked="0"/>
    </xf>
    <xf numFmtId="177" fontId="2" fillId="0" borderId="51" xfId="0" applyNumberFormat="1" applyFont="1" applyBorder="1" applyAlignment="1" applyProtection="1">
      <alignment horizontal="center" vertical="center"/>
      <protection locked="0"/>
    </xf>
    <xf numFmtId="0" fontId="5" fillId="0" borderId="6" xfId="0" applyFont="1" applyBorder="1" applyAlignment="1" applyProtection="1">
      <alignment horizontal="left" vertical="center" wrapText="1" indent="1"/>
      <protection locked="0"/>
    </xf>
    <xf numFmtId="0" fontId="0" fillId="0" borderId="7" xfId="0" applyBorder="1" applyAlignment="1">
      <alignment horizontal="left" vertical="center" wrapText="1" indent="1"/>
    </xf>
    <xf numFmtId="0" fontId="0" fillId="0" borderId="48" xfId="0" applyBorder="1" applyAlignment="1">
      <alignment horizontal="left" vertical="center" wrapText="1" indent="1"/>
    </xf>
    <xf numFmtId="0" fontId="0" fillId="0" borderId="38" xfId="0" applyBorder="1" applyAlignment="1">
      <alignment horizontal="left" vertical="center" wrapText="1" indent="1"/>
    </xf>
    <xf numFmtId="0" fontId="0" fillId="0" borderId="39" xfId="0" applyBorder="1" applyAlignment="1">
      <alignment horizontal="left" vertical="center" wrapText="1" indent="1"/>
    </xf>
    <xf numFmtId="0" fontId="0" fillId="0" borderId="40" xfId="0" applyBorder="1" applyAlignment="1">
      <alignment horizontal="left" vertical="center" wrapText="1" indent="1"/>
    </xf>
    <xf numFmtId="0" fontId="25" fillId="0" borderId="83" xfId="0" applyFont="1" applyBorder="1" applyAlignment="1">
      <alignment horizontal="center" vertical="center" textRotation="255"/>
    </xf>
    <xf numFmtId="0" fontId="0" fillId="0" borderId="82" xfId="0" applyBorder="1" applyAlignment="1">
      <alignment horizontal="center" vertical="center" textRotation="255"/>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 fillId="0" borderId="13"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8" fillId="0" borderId="46" xfId="0" applyFont="1" applyBorder="1" applyAlignment="1">
      <alignment horizontal="center" vertical="center"/>
    </xf>
    <xf numFmtId="0" fontId="8" fillId="0" borderId="7" xfId="0" applyFont="1" applyBorder="1" applyAlignment="1">
      <alignment horizontal="center" vertical="center"/>
    </xf>
    <xf numFmtId="0" fontId="8" fillId="0" borderId="26"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11" fillId="0" borderId="5"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24" fillId="0" borderId="57" xfId="0" applyFont="1" applyBorder="1" applyAlignment="1">
      <alignment horizontal="left" vertical="top" wrapText="1"/>
    </xf>
    <xf numFmtId="0" fontId="24" fillId="0" borderId="58" xfId="0" applyFont="1" applyBorder="1" applyAlignment="1">
      <alignment horizontal="left" vertical="top" wrapText="1"/>
    </xf>
    <xf numFmtId="0" fontId="24" fillId="0" borderId="59" xfId="0" applyFont="1" applyBorder="1" applyAlignment="1">
      <alignment horizontal="left" vertical="top"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2" fillId="0" borderId="2"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176" fontId="8" fillId="0" borderId="3" xfId="0" applyNumberFormat="1" applyFont="1" applyBorder="1" applyAlignment="1">
      <alignment horizontal="center" vertical="center" shrinkToFit="1"/>
    </xf>
    <xf numFmtId="0" fontId="5" fillId="0" borderId="3"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8" xfId="0" applyFont="1" applyBorder="1" applyAlignment="1">
      <alignment horizontal="center" vertical="center"/>
    </xf>
    <xf numFmtId="176" fontId="2" fillId="0" borderId="1" xfId="0" applyNumberFormat="1" applyFont="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shrinkToFit="1"/>
      <protection locked="0"/>
    </xf>
    <xf numFmtId="0" fontId="8"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19" xfId="0" applyBorder="1" applyAlignment="1">
      <alignment horizontal="center" vertical="center"/>
    </xf>
    <xf numFmtId="0" fontId="8" fillId="0" borderId="9" xfId="0" applyFont="1" applyBorder="1" applyAlignment="1">
      <alignment horizontal="center" vertical="center" shrinkToFit="1"/>
    </xf>
    <xf numFmtId="0" fontId="8" fillId="0" borderId="3" xfId="0" applyFont="1" applyBorder="1" applyAlignment="1">
      <alignment horizontal="center" vertical="center" shrinkToFit="1"/>
    </xf>
    <xf numFmtId="176" fontId="2" fillId="0" borderId="5" xfId="0" applyNumberFormat="1" applyFont="1" applyBorder="1" applyAlignment="1" applyProtection="1">
      <alignment horizontal="left" vertical="center" indent="1" shrinkToFit="1"/>
      <protection locked="0"/>
    </xf>
    <xf numFmtId="176" fontId="2" fillId="0" borderId="0" xfId="0" applyNumberFormat="1"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0" fillId="0" borderId="22" xfId="0" applyBorder="1" applyAlignment="1" applyProtection="1">
      <alignment horizontal="left" vertical="center" indent="1" shrinkToFit="1"/>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5" fillId="0" borderId="78" xfId="0" applyFont="1" applyBorder="1" applyAlignment="1">
      <alignment horizontal="center" vertical="center" textRotation="255"/>
    </xf>
    <xf numFmtId="0" fontId="5" fillId="0" borderId="41" xfId="0" applyFont="1" applyBorder="1" applyAlignment="1" applyProtection="1">
      <alignment horizontal="left" vertical="center" wrapText="1" indent="1"/>
      <protection locked="0"/>
    </xf>
    <xf numFmtId="0" fontId="0" fillId="0" borderId="42" xfId="0" applyBorder="1" applyAlignment="1">
      <alignment horizontal="left" vertical="center" wrapText="1" indent="1"/>
    </xf>
    <xf numFmtId="0" fontId="0" fillId="0" borderId="47"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22" xfId="0" applyBorder="1" applyAlignment="1">
      <alignment horizontal="left" vertical="center" wrapText="1" indent="1"/>
    </xf>
    <xf numFmtId="0" fontId="0" fillId="0" borderId="52" xfId="0" applyBorder="1" applyAlignment="1">
      <alignment horizontal="left" vertical="center" wrapText="1" indent="1"/>
    </xf>
    <xf numFmtId="0" fontId="0" fillId="0" borderId="50" xfId="0" applyBorder="1" applyAlignment="1">
      <alignment horizontal="left" vertical="center" wrapText="1" indent="1"/>
    </xf>
    <xf numFmtId="0" fontId="0" fillId="0" borderId="54" xfId="0" applyBorder="1" applyAlignment="1">
      <alignment horizontal="left" vertical="center" wrapText="1" indent="1"/>
    </xf>
    <xf numFmtId="0" fontId="11" fillId="0" borderId="0" xfId="0" applyFont="1" applyAlignment="1">
      <alignment horizontal="center" vertical="center"/>
    </xf>
    <xf numFmtId="0" fontId="11" fillId="0" borderId="0" xfId="0" applyFont="1" applyAlignment="1">
      <alignment horizontal="left" vertical="top" wrapText="1"/>
    </xf>
    <xf numFmtId="0" fontId="2" fillId="0" borderId="17" xfId="0" applyFont="1" applyBorder="1" applyAlignment="1" applyProtection="1">
      <alignment horizontal="left" vertical="center" wrapText="1" indent="1"/>
      <protection locked="0"/>
    </xf>
    <xf numFmtId="0" fontId="2" fillId="0" borderId="8" xfId="0" applyFont="1" applyBorder="1" applyAlignment="1" applyProtection="1">
      <alignment horizontal="left" vertical="center" wrapText="1" indent="1"/>
      <protection locked="0"/>
    </xf>
    <xf numFmtId="0" fontId="2" fillId="0" borderId="18" xfId="0" applyFont="1" applyBorder="1" applyAlignment="1" applyProtection="1">
      <alignment horizontal="left" vertical="center" wrapText="1" indent="1"/>
      <protection locked="0"/>
    </xf>
    <xf numFmtId="0" fontId="5" fillId="0" borderId="1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2" fillId="0" borderId="21" xfId="0" applyFont="1" applyBorder="1" applyAlignment="1" applyProtection="1">
      <alignment horizontal="left" vertical="center" indent="1" shrinkToFit="1"/>
      <protection locked="0"/>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6" fontId="2" fillId="0" borderId="17" xfId="0" applyNumberFormat="1"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48" fillId="0" borderId="0" xfId="0" applyFont="1" applyAlignment="1">
      <alignment horizontal="justify"/>
    </xf>
    <xf numFmtId="0" fontId="50" fillId="0" borderId="0" xfId="0" applyFont="1" applyAlignment="1"/>
    <xf numFmtId="0" fontId="33" fillId="0" borderId="0" xfId="0" applyFont="1" applyAlignment="1">
      <alignment horizontal="justify" vertical="center"/>
    </xf>
    <xf numFmtId="0" fontId="0" fillId="0" borderId="0" xfId="0">
      <alignment vertical="center"/>
    </xf>
    <xf numFmtId="0" fontId="33" fillId="0" borderId="0" xfId="0" applyFont="1" applyAlignment="1">
      <alignment horizontal="justify" vertical="center" wrapText="1"/>
    </xf>
    <xf numFmtId="0" fontId="48" fillId="0" borderId="68" xfId="0" applyFont="1" applyBorder="1" applyAlignment="1">
      <alignment horizontal="center" vertical="center" wrapText="1"/>
    </xf>
    <xf numFmtId="0" fontId="50" fillId="0" borderId="76" xfId="0" applyFont="1" applyBorder="1" applyAlignment="1">
      <alignment vertical="center" wrapText="1"/>
    </xf>
    <xf numFmtId="0" fontId="50" fillId="0" borderId="72" xfId="0" applyFont="1" applyBorder="1" applyAlignment="1">
      <alignment vertical="center" wrapText="1"/>
    </xf>
    <xf numFmtId="0" fontId="0" fillId="0" borderId="73" xfId="0" applyBorder="1">
      <alignment vertical="center"/>
    </xf>
    <xf numFmtId="0" fontId="0" fillId="0" borderId="74" xfId="0" applyBorder="1">
      <alignment vertical="center"/>
    </xf>
    <xf numFmtId="0" fontId="0" fillId="0" borderId="77" xfId="0" applyBorder="1">
      <alignment vertical="center"/>
    </xf>
    <xf numFmtId="0" fontId="33" fillId="0" borderId="67" xfId="0" applyFont="1" applyBorder="1" applyAlignment="1">
      <alignment horizontal="justify" vertical="center" wrapText="1"/>
    </xf>
    <xf numFmtId="0" fontId="0" fillId="0" borderId="75" xfId="0" applyBorder="1" applyAlignment="1">
      <alignment horizontal="justify" vertical="center" wrapText="1"/>
    </xf>
    <xf numFmtId="0" fontId="0" fillId="0" borderId="71" xfId="0" applyBorder="1" applyAlignment="1">
      <alignment horizontal="justify" vertical="center" wrapText="1"/>
    </xf>
    <xf numFmtId="0" fontId="51" fillId="0" borderId="68" xfId="0" applyFont="1" applyBorder="1" applyAlignment="1">
      <alignment horizontal="center" vertical="center" wrapText="1"/>
    </xf>
    <xf numFmtId="0" fontId="53" fillId="0" borderId="76" xfId="0" applyFont="1" applyBorder="1" applyAlignment="1">
      <alignment vertical="center" wrapText="1"/>
    </xf>
    <xf numFmtId="0" fontId="53" fillId="0" borderId="72" xfId="0" applyFont="1" applyBorder="1" applyAlignment="1">
      <alignment vertical="center" wrapText="1"/>
    </xf>
    <xf numFmtId="0" fontId="33" fillId="0" borderId="68" xfId="0" applyFont="1" applyBorder="1" applyAlignment="1">
      <alignment horizontal="center" vertical="center" wrapText="1"/>
    </xf>
    <xf numFmtId="0" fontId="0" fillId="0" borderId="76" xfId="0" applyBorder="1" applyAlignment="1">
      <alignment vertical="center" wrapText="1"/>
    </xf>
    <xf numFmtId="0" fontId="0" fillId="0" borderId="72" xfId="0" applyBorder="1" applyAlignment="1">
      <alignment vertical="center" wrapText="1"/>
    </xf>
    <xf numFmtId="0" fontId="33" fillId="0" borderId="67" xfId="0" applyFont="1" applyBorder="1" applyAlignment="1">
      <alignment vertical="center" wrapText="1"/>
    </xf>
    <xf numFmtId="0" fontId="0" fillId="0" borderId="75" xfId="0" applyBorder="1" applyAlignment="1">
      <alignment vertical="center" wrapText="1"/>
    </xf>
    <xf numFmtId="0" fontId="0" fillId="0" borderId="71" xfId="0" applyBorder="1" applyAlignment="1">
      <alignment vertical="center" wrapText="1"/>
    </xf>
    <xf numFmtId="0" fontId="50" fillId="0" borderId="76" xfId="0" applyFont="1" applyBorder="1" applyAlignment="1">
      <alignment horizontal="center" vertical="center" wrapText="1"/>
    </xf>
    <xf numFmtId="0" fontId="50" fillId="0" borderId="72" xfId="0" applyFont="1" applyBorder="1" applyAlignment="1">
      <alignment horizontal="center" vertical="center" wrapText="1"/>
    </xf>
    <xf numFmtId="0" fontId="53" fillId="0" borderId="76" xfId="0" applyFont="1" applyBorder="1" applyAlignment="1">
      <alignment horizontal="center" vertical="center" wrapText="1"/>
    </xf>
    <xf numFmtId="0" fontId="50" fillId="0" borderId="68" xfId="0" applyFont="1" applyBorder="1" applyAlignment="1">
      <alignment horizontal="center" vertical="center" wrapText="1"/>
    </xf>
    <xf numFmtId="0" fontId="52" fillId="0" borderId="67" xfId="0" applyFont="1" applyBorder="1" applyAlignment="1">
      <alignment horizontal="justify" vertical="center" wrapText="1"/>
    </xf>
    <xf numFmtId="0" fontId="55" fillId="0" borderId="75" xfId="0" applyFont="1" applyBorder="1" applyAlignment="1">
      <alignment horizontal="justify" vertical="center" wrapText="1"/>
    </xf>
    <xf numFmtId="0" fontId="53" fillId="0" borderId="68" xfId="0" applyFont="1" applyBorder="1" applyAlignment="1">
      <alignment horizontal="center" vertical="center" wrapText="1"/>
    </xf>
    <xf numFmtId="0" fontId="54" fillId="0" borderId="68" xfId="0" applyFont="1" applyBorder="1" applyAlignment="1">
      <alignment horizontal="center" vertical="center" wrapText="1"/>
    </xf>
    <xf numFmtId="0" fontId="0" fillId="0" borderId="76" xfId="0" applyBorder="1" applyAlignment="1">
      <alignment horizontal="center" vertical="center" wrapText="1"/>
    </xf>
    <xf numFmtId="0" fontId="0" fillId="0" borderId="72" xfId="0" applyBorder="1" applyAlignment="1">
      <alignment horizontal="center" vertical="center" wrapText="1"/>
    </xf>
    <xf numFmtId="0" fontId="47" fillId="0" borderId="0" xfId="0" applyFont="1" applyAlignment="1">
      <alignment horizontal="center" vertical="center"/>
    </xf>
    <xf numFmtId="0" fontId="0" fillId="0" borderId="65" xfId="0" applyBorder="1" applyAlignment="1">
      <alignment vertical="center" wrapText="1"/>
    </xf>
    <xf numFmtId="0" fontId="0" fillId="0" borderId="66" xfId="0" applyBorder="1">
      <alignment vertical="center"/>
    </xf>
    <xf numFmtId="0" fontId="0" fillId="0" borderId="69" xfId="0" applyBorder="1">
      <alignment vertical="center"/>
    </xf>
    <xf numFmtId="0" fontId="0" fillId="0" borderId="70" xfId="0" applyBorder="1">
      <alignment vertical="center"/>
    </xf>
    <xf numFmtId="0" fontId="48" fillId="0" borderId="72" xfId="0" applyFont="1" applyBorder="1" applyAlignment="1">
      <alignment horizontal="center" vertical="center" wrapText="1"/>
    </xf>
    <xf numFmtId="0" fontId="33" fillId="0" borderId="75" xfId="0" applyFont="1" applyBorder="1" applyAlignment="1">
      <alignment horizontal="justify" vertical="center" wrapText="1"/>
    </xf>
    <xf numFmtId="0" fontId="0" fillId="0" borderId="0" xfId="0" applyAlignment="1" applyProtection="1">
      <alignment horizontal="left" vertical="center"/>
      <protection locked="0"/>
    </xf>
    <xf numFmtId="0" fontId="19" fillId="0" borderId="0" xfId="0" applyFont="1" applyAlignment="1">
      <alignment horizontal="distributed" vertical="center"/>
    </xf>
    <xf numFmtId="0" fontId="0" fillId="0" borderId="0" xfId="0" applyAlignment="1">
      <alignment horizontal="distributed" vertical="center"/>
    </xf>
    <xf numFmtId="0" fontId="50" fillId="0" borderId="0" xfId="0" applyFont="1" applyFill="1" applyBorder="1" applyAlignment="1">
      <alignment horizontal="left" vertical="center"/>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0" xfId="0" applyAlignment="1">
      <alignment horizontal="distributed" vertical="top"/>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left" vertical="center"/>
      <protection locked="0"/>
    </xf>
  </cellXfs>
  <cellStyles count="1">
    <cellStyle name="標準" xfId="0" builtinId="0"/>
  </cellStyles>
  <dxfs count="58">
    <dxf>
      <font>
        <color theme="0"/>
      </font>
    </dxf>
    <dxf>
      <font>
        <color theme="0"/>
      </font>
    </dxf>
    <dxf>
      <font>
        <color theme="0"/>
      </font>
    </dxf>
    <dxf>
      <fill>
        <patternFill>
          <bgColor rgb="FFFFC000"/>
        </patternFill>
      </fill>
    </dxf>
    <dxf>
      <fill>
        <patternFill>
          <bgColor rgb="FFFFC000"/>
        </patternFill>
      </fill>
    </dxf>
    <dxf>
      <fill>
        <patternFill>
          <bgColor theme="0" tint="-0.34998626667073579"/>
        </patternFill>
      </fill>
    </dxf>
    <dxf>
      <fill>
        <patternFill>
          <bgColor rgb="FFFFFF00"/>
        </patternFill>
      </fill>
    </dxf>
    <dxf>
      <border>
        <left style="thin">
          <color auto="1"/>
        </left>
        <right style="thin">
          <color auto="1"/>
        </right>
        <vertical/>
        <horizontal/>
      </border>
    </dxf>
    <dxf>
      <fill>
        <patternFill>
          <bgColor rgb="FFFFC000"/>
        </patternFill>
      </fill>
    </dxf>
    <dxf>
      <fill>
        <patternFill>
          <bgColor rgb="FFFFC000"/>
        </patternFill>
      </fill>
    </dxf>
    <dxf>
      <fill>
        <patternFill>
          <bgColor rgb="FFFF99FF"/>
        </patternFill>
      </fill>
    </dxf>
    <dxf>
      <fill>
        <patternFill>
          <bgColor rgb="FFFF99FF"/>
        </patternFill>
      </fill>
    </dxf>
    <dxf>
      <fill>
        <patternFill>
          <bgColor rgb="FFFFFF00"/>
        </patternFill>
      </fill>
    </dxf>
    <dxf>
      <font>
        <color theme="1" tint="0.34998626667073579"/>
      </font>
      <fill>
        <patternFill>
          <bgColor theme="1" tint="0.34998626667073579"/>
        </patternFill>
      </fill>
    </dxf>
    <dxf>
      <fill>
        <patternFill>
          <bgColor theme="0" tint="-0.499984740745262"/>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1" tint="0.14996795556505021"/>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ont>
        <b/>
        <i val="0"/>
        <strike val="0"/>
      </font>
      <numFmt numFmtId="0" formatCode="General"/>
      <fill>
        <patternFill>
          <bgColor rgb="FFFF99CC"/>
        </patternFill>
      </fill>
      <border>
        <bottom style="thin">
          <color rgb="FFFF0000"/>
        </bottom>
      </border>
    </dxf>
    <dxf>
      <font>
        <color theme="0" tint="-0.24994659260841701"/>
      </font>
    </dxf>
    <dxf>
      <fill>
        <patternFill>
          <bgColor rgb="FFFFC000"/>
        </patternFill>
      </fill>
    </dxf>
    <dxf>
      <fill>
        <patternFill>
          <bgColor theme="0" tint="-0.34998626667073579"/>
        </patternFill>
      </fill>
    </dxf>
    <dxf>
      <fill>
        <patternFill>
          <bgColor rgb="FFFFFF00"/>
        </patternFill>
      </fill>
    </dxf>
    <dxf>
      <border>
        <left style="thin">
          <color auto="1"/>
        </left>
        <right style="thin">
          <color auto="1"/>
        </right>
        <vertical/>
        <horizontal/>
      </border>
    </dxf>
    <dxf>
      <fill>
        <patternFill>
          <bgColor rgb="FFFFC000"/>
        </patternFill>
      </fill>
    </dxf>
    <dxf>
      <fill>
        <patternFill>
          <bgColor rgb="FFFFC000"/>
        </patternFill>
      </fill>
    </dxf>
    <dxf>
      <fill>
        <patternFill>
          <bgColor rgb="FFFFFF00"/>
        </patternFill>
      </fill>
    </dxf>
    <dxf>
      <font>
        <color theme="1" tint="0.14996795556505021"/>
      </font>
      <fill>
        <patternFill>
          <bgColor theme="1" tint="0.14996795556505021"/>
        </patternFill>
      </fill>
      <border>
        <left/>
        <right/>
        <top/>
        <bottom/>
      </border>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CCFF"/>
      <color rgb="FFFF99CC"/>
      <color rgb="FFFF99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AI$5" lockText="1"/>
</file>

<file path=xl/ctrlProps/ctrlProp10.xml><?xml version="1.0" encoding="utf-8"?>
<formControlPr xmlns="http://schemas.microsoft.com/office/spreadsheetml/2009/9/main" objectType="CheckBox" fmlaLink="$AN$2" lockText="1"/>
</file>

<file path=xl/ctrlProps/ctrlProp11.xml><?xml version="1.0" encoding="utf-8"?>
<formControlPr xmlns="http://schemas.microsoft.com/office/spreadsheetml/2009/9/main" objectType="CheckBox" fmlaLink="$AN$3" lockText="1"/>
</file>

<file path=xl/ctrlProps/ctrlProp12.xml><?xml version="1.0" encoding="utf-8"?>
<formControlPr xmlns="http://schemas.microsoft.com/office/spreadsheetml/2009/9/main" objectType="CheckBox" fmlaLink="$AN$4" lockText="1"/>
</file>

<file path=xl/ctrlProps/ctrlProp13.xml><?xml version="1.0" encoding="utf-8"?>
<formControlPr xmlns="http://schemas.microsoft.com/office/spreadsheetml/2009/9/main" objectType="Radio" firstButton="1" fmlaLink="$AJ$5"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W$1"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CheckBox" checked="Checked" fmlaLink="$BA$2" lockText="1"/>
</file>

<file path=xl/ctrlProps/ctrlProp22.xml><?xml version="1.0" encoding="utf-8"?>
<formControlPr xmlns="http://schemas.microsoft.com/office/spreadsheetml/2009/9/main" objectType="CheckBox" fmlaLink="$BA$3" lockText="1"/>
</file>

<file path=xl/ctrlProps/ctrlProp23.xml><?xml version="1.0" encoding="utf-8"?>
<formControlPr xmlns="http://schemas.microsoft.com/office/spreadsheetml/2009/9/main" objectType="CheckBox" fmlaLink="$BA$4" lockText="1"/>
</file>

<file path=xl/ctrlProps/ctrlProp24.xml><?xml version="1.0" encoding="utf-8"?>
<formControlPr xmlns="http://schemas.microsoft.com/office/spreadsheetml/2009/9/main" objectType="CheckBox" fmlaLink="$BA$5" lockText="1"/>
</file>

<file path=xl/ctrlProps/ctrlProp25.xml><?xml version="1.0" encoding="utf-8"?>
<formControlPr xmlns="http://schemas.microsoft.com/office/spreadsheetml/2009/9/main" objectType="CheckBox" fmlaLink="$BA$6" lockText="1"/>
</file>

<file path=xl/ctrlProps/ctrlProp26.xml><?xml version="1.0" encoding="utf-8"?>
<formControlPr xmlns="http://schemas.microsoft.com/office/spreadsheetml/2009/9/main" objectType="CheckBox" checked="Checked" fmlaLink="$BB$2" lockText="1"/>
</file>

<file path=xl/ctrlProps/ctrlProp27.xml><?xml version="1.0" encoding="utf-8"?>
<formControlPr xmlns="http://schemas.microsoft.com/office/spreadsheetml/2009/9/main" objectType="CheckBox" checked="Checked" fmlaLink="$BB$3" lockText="1"/>
</file>

<file path=xl/ctrlProps/ctrlProp28.xml><?xml version="1.0" encoding="utf-8"?>
<formControlPr xmlns="http://schemas.microsoft.com/office/spreadsheetml/2009/9/main" objectType="CheckBox" fmlaLink="$BB$4" lockText="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AM$2" lockText="1"/>
</file>

<file path=xl/ctrlProps/ctrlProp6.xml><?xml version="1.0" encoding="utf-8"?>
<formControlPr xmlns="http://schemas.microsoft.com/office/spreadsheetml/2009/9/main" objectType="CheckBox" fmlaLink="$AM$3" lockText="1"/>
</file>

<file path=xl/ctrlProps/ctrlProp7.xml><?xml version="1.0" encoding="utf-8"?>
<formControlPr xmlns="http://schemas.microsoft.com/office/spreadsheetml/2009/9/main" objectType="CheckBox" fmlaLink="$AM$4" lockText="1"/>
</file>

<file path=xl/ctrlProps/ctrlProp8.xml><?xml version="1.0" encoding="utf-8"?>
<formControlPr xmlns="http://schemas.microsoft.com/office/spreadsheetml/2009/9/main" objectType="CheckBox" fmlaLink="$AM$5" lockText="1"/>
</file>

<file path=xl/ctrlProps/ctrlProp9.xml><?xml version="1.0" encoding="utf-8"?>
<formControlPr xmlns="http://schemas.microsoft.com/office/spreadsheetml/2009/9/main" objectType="CheckBox" fmlaLink="$AM$6" lockText="1"/>
</file>

<file path=xl/drawings/drawing1.xml><?xml version="1.0" encoding="utf-8"?>
<xdr:wsDr xmlns:xdr="http://schemas.openxmlformats.org/drawingml/2006/spreadsheetDrawing" xmlns:a="http://schemas.openxmlformats.org/drawingml/2006/main">
  <xdr:twoCellAnchor>
    <xdr:from>
      <xdr:col>0</xdr:col>
      <xdr:colOff>333375</xdr:colOff>
      <xdr:row>3</xdr:row>
      <xdr:rowOff>142875</xdr:rowOff>
    </xdr:from>
    <xdr:to>
      <xdr:col>2</xdr:col>
      <xdr:colOff>666750</xdr:colOff>
      <xdr:row>5</xdr:row>
      <xdr:rowOff>95250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333375" y="657225"/>
          <a:ext cx="1704975" cy="361950"/>
        </a:xfrm>
        <a:prstGeom prst="rect">
          <a:avLst/>
        </a:prstGeom>
        <a:solidFill>
          <a:srgbClr val="FFCCFF"/>
        </a:solidFill>
        <a:ln w="9525">
          <a:solidFill>
            <a:srgbClr val="000000"/>
          </a:solidFill>
          <a:miter lim="800000"/>
          <a:headEnd/>
          <a:tailEnd/>
        </a:ln>
      </xdr:spPr>
    </xdr:sp>
    <xdr:clientData/>
  </xdr:twoCellAnchor>
  <xdr:twoCellAnchor>
    <xdr:from>
      <xdr:col>1</xdr:col>
      <xdr:colOff>419100</xdr:colOff>
      <xdr:row>8</xdr:row>
      <xdr:rowOff>142875</xdr:rowOff>
    </xdr:from>
    <xdr:to>
      <xdr:col>7</xdr:col>
      <xdr:colOff>266700</xdr:colOff>
      <xdr:row>15</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104900" y="1743075"/>
          <a:ext cx="3962400" cy="1552575"/>
        </a:xfrm>
        <a:prstGeom prst="rect">
          <a:avLst/>
        </a:prstGeom>
        <a:solidFill>
          <a:srgbClr val="FFFFCC"/>
        </a:solidFill>
        <a:ln w="9525">
          <a:solidFill>
            <a:srgbClr val="000000"/>
          </a:solidFill>
          <a:miter lim="800000"/>
          <a:headEnd/>
          <a:tailEnd/>
        </a:ln>
      </xdr:spPr>
      <xdr:txBody>
        <a:bodyPr vertOverflow="clip" wrap="square" lIns="74295" tIns="99000" rIns="74295" bIns="8890" anchor="ctr" upright="1"/>
        <a:lstStyle/>
        <a:p>
          <a:pPr algn="ctr" rtl="0">
            <a:defRPr sz="1000"/>
          </a:pPr>
          <a:r>
            <a:rPr lang="ja-JP" altLang="en-US" sz="2200" b="1" i="0" u="none" strike="noStrike" baseline="0">
              <a:solidFill>
                <a:srgbClr val="000000"/>
              </a:solidFill>
              <a:latin typeface="ＭＳ Ｐ明朝"/>
              <a:ea typeface="ＭＳ Ｐ明朝"/>
            </a:rPr>
            <a:t>動産総合保険</a:t>
          </a:r>
          <a:endParaRPr lang="ja-JP" altLang="en-US" sz="2200" b="1" i="0" u="none" strike="noStrike" baseline="0">
            <a:solidFill>
              <a:srgbClr val="000000"/>
            </a:solidFill>
            <a:latin typeface="Century"/>
            <a:ea typeface="ＭＳ Ｐ明朝"/>
          </a:endParaRPr>
        </a:p>
        <a:p>
          <a:pPr algn="l" rtl="0">
            <a:defRPr sz="1000"/>
          </a:pPr>
          <a:r>
            <a:rPr lang="ja-JP" altLang="en-US" sz="1100" b="1" i="0" u="none" strike="noStrike" baseline="0">
              <a:solidFill>
                <a:srgbClr val="000000"/>
              </a:solidFill>
              <a:latin typeface="ＭＳ Ｐ明朝"/>
              <a:ea typeface="ＭＳ Ｐ明朝"/>
            </a:rPr>
            <a:t>　</a:t>
          </a:r>
          <a:endParaRPr lang="ja-JP" altLang="en-US" sz="2200" b="1" i="0" u="none" strike="noStrike" baseline="0">
            <a:solidFill>
              <a:srgbClr val="000000"/>
            </a:solidFill>
            <a:latin typeface="Century"/>
            <a:ea typeface="ＭＳ Ｐ明朝"/>
          </a:endParaRPr>
        </a:p>
        <a:p>
          <a:pPr algn="ctr" rtl="0">
            <a:defRPr sz="1000"/>
          </a:pPr>
          <a:r>
            <a:rPr lang="ja-JP" altLang="en-US" sz="2200" b="1" i="0" u="none" strike="noStrike" baseline="0">
              <a:solidFill>
                <a:srgbClr val="000000"/>
              </a:solidFill>
              <a:latin typeface="ＭＳ Ｐ明朝"/>
              <a:ea typeface="ＭＳ Ｐ明朝"/>
            </a:rPr>
            <a:t>請求書兼事故状況報告書</a:t>
          </a:r>
          <a:endParaRPr lang="ja-JP" altLang="en-US" sz="2200" b="1" i="0" u="none" strike="noStrike" baseline="0">
            <a:solidFill>
              <a:srgbClr val="000000"/>
            </a:solidFill>
            <a:latin typeface="Century"/>
            <a:ea typeface="ＭＳ Ｐ明朝"/>
          </a:endParaRPr>
        </a:p>
        <a:p>
          <a:pPr algn="ctr" rtl="0">
            <a:defRPr sz="1000"/>
          </a:pPr>
          <a:r>
            <a:rPr lang="ja-JP" altLang="en-US" sz="2200" b="1" i="0" u="none" strike="noStrike" baseline="0">
              <a:solidFill>
                <a:srgbClr val="000000"/>
              </a:solidFill>
              <a:latin typeface="ＭＳ Ｐ明朝"/>
              <a:ea typeface="ＭＳ Ｐ明朝"/>
            </a:rPr>
            <a:t>ご入力のご案内</a:t>
          </a:r>
        </a:p>
      </xdr:txBody>
    </xdr:sp>
    <xdr:clientData/>
  </xdr:twoCellAnchor>
  <xdr:twoCellAnchor>
    <xdr:from>
      <xdr:col>0</xdr:col>
      <xdr:colOff>361950</xdr:colOff>
      <xdr:row>4</xdr:row>
      <xdr:rowOff>28575</xdr:rowOff>
    </xdr:from>
    <xdr:to>
      <xdr:col>2</xdr:col>
      <xdr:colOff>587375</xdr:colOff>
      <xdr:row>5</xdr:row>
      <xdr:rowOff>82550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61950" y="676275"/>
          <a:ext cx="1482725" cy="292100"/>
        </a:xfrm>
        <a:prstGeom prst="rect">
          <a:avLst/>
        </a:prstGeom>
        <a:noFill/>
        <a:ln>
          <a:noFill/>
        </a:ln>
      </xdr:spPr>
      <xdr:txBody>
        <a:bodyPr vertOverflow="clip" wrap="square" lIns="74295" tIns="8890" rIns="74295" bIns="8890" anchor="t" upright="1"/>
        <a:lstStyle/>
        <a:p>
          <a:pPr algn="ctr" rtl="0">
            <a:defRPr sz="1000"/>
          </a:pPr>
          <a:r>
            <a:rPr lang="ja-JP" altLang="en-US" sz="1600" b="1" i="0" u="none" strike="noStrike" baseline="0">
              <a:solidFill>
                <a:srgbClr val="000000"/>
              </a:solidFill>
              <a:latin typeface="ＭＳ Ｐ明朝"/>
              <a:ea typeface="ＭＳ Ｐ明朝"/>
            </a:rPr>
            <a:t>お　客　様　用</a:t>
          </a:r>
        </a:p>
      </xdr:txBody>
    </xdr:sp>
    <xdr:clientData/>
  </xdr:twoCellAnchor>
  <xdr:twoCellAnchor>
    <xdr:from>
      <xdr:col>1</xdr:col>
      <xdr:colOff>104775</xdr:colOff>
      <xdr:row>37</xdr:row>
      <xdr:rowOff>28574</xdr:rowOff>
    </xdr:from>
    <xdr:to>
      <xdr:col>8</xdr:col>
      <xdr:colOff>304800</xdr:colOff>
      <xdr:row>42</xdr:row>
      <xdr:rowOff>38099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33425" y="7058024"/>
          <a:ext cx="4600575" cy="923925"/>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FF"/>
              </a:solidFill>
              <a:latin typeface="+mn-ea"/>
              <a:ea typeface="+mn-ea"/>
            </a:rPr>
            <a:t>JA</a:t>
          </a:r>
          <a:r>
            <a:rPr kumimoji="1" lang="ja-JP" altLang="en-US" sz="1100" b="1">
              <a:solidFill>
                <a:srgbClr val="0000FF"/>
              </a:solidFill>
              <a:latin typeface="+mn-ea"/>
              <a:ea typeface="+mn-ea"/>
            </a:rPr>
            <a:t>三井リース保険事故受付センター</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　　メールアドレス：</a:t>
          </a:r>
          <a:r>
            <a:rPr kumimoji="1" lang="en-US" altLang="ja-JP" sz="1100" b="1">
              <a:solidFill>
                <a:srgbClr val="0000FF"/>
              </a:solidFill>
              <a:latin typeface="+mn-ea"/>
              <a:ea typeface="+mn-ea"/>
            </a:rPr>
            <a:t>jamldg900_jm145@jamitsuilease.co.jp</a:t>
          </a:r>
        </a:p>
        <a:p>
          <a:pPr algn="l"/>
          <a:r>
            <a:rPr kumimoji="1" lang="ja-JP" altLang="en-US" sz="1100" b="1">
              <a:solidFill>
                <a:srgbClr val="0000FF"/>
              </a:solidFill>
              <a:latin typeface="+mn-ea"/>
              <a:ea typeface="+mn-ea"/>
            </a:rPr>
            <a:t>　　電話番号： ０６－７６６２－９９０５（平日</a:t>
          </a:r>
          <a:r>
            <a:rPr kumimoji="1" lang="en-US" altLang="ja-JP" sz="1100" b="1">
              <a:solidFill>
                <a:srgbClr val="0000FF"/>
              </a:solidFill>
              <a:latin typeface="+mn-ea"/>
              <a:ea typeface="+mn-ea"/>
            </a:rPr>
            <a:t>9</a:t>
          </a:r>
          <a:r>
            <a:rPr kumimoji="1" lang="ja-JP" altLang="en-US" sz="1100" b="1">
              <a:solidFill>
                <a:srgbClr val="0000FF"/>
              </a:solidFill>
              <a:latin typeface="+mn-ea"/>
              <a:ea typeface="+mn-ea"/>
            </a:rPr>
            <a:t>：</a:t>
          </a:r>
          <a:r>
            <a:rPr kumimoji="1" lang="en-US" altLang="ja-JP" sz="1100" b="1">
              <a:solidFill>
                <a:srgbClr val="0000FF"/>
              </a:solidFill>
              <a:latin typeface="+mn-ea"/>
              <a:ea typeface="+mn-ea"/>
            </a:rPr>
            <a:t>00</a:t>
          </a:r>
          <a:r>
            <a:rPr kumimoji="1" lang="ja-JP" altLang="en-US" sz="1100" b="1">
              <a:solidFill>
                <a:srgbClr val="0000FF"/>
              </a:solidFill>
              <a:latin typeface="+mn-ea"/>
              <a:ea typeface="+mn-ea"/>
            </a:rPr>
            <a:t>～</a:t>
          </a:r>
          <a:r>
            <a:rPr kumimoji="1" lang="en-US" altLang="ja-JP" sz="1100" b="1">
              <a:solidFill>
                <a:srgbClr val="0000FF"/>
              </a:solidFill>
              <a:latin typeface="+mn-ea"/>
              <a:ea typeface="+mn-ea"/>
            </a:rPr>
            <a:t>17</a:t>
          </a:r>
          <a:r>
            <a:rPr kumimoji="1" lang="ja-JP" altLang="en-US" sz="1100" b="1">
              <a:solidFill>
                <a:srgbClr val="0000FF"/>
              </a:solidFill>
              <a:latin typeface="+mn-ea"/>
              <a:ea typeface="+mn-ea"/>
            </a:rPr>
            <a:t>：</a:t>
          </a:r>
          <a:r>
            <a:rPr kumimoji="1" lang="en-US" altLang="ja-JP" sz="1100" b="1">
              <a:solidFill>
                <a:srgbClr val="0000FF"/>
              </a:solidFill>
              <a:latin typeface="+mn-ea"/>
              <a:ea typeface="+mn-ea"/>
            </a:rPr>
            <a:t>00</a:t>
          </a:r>
          <a:r>
            <a:rPr kumimoji="1" lang="ja-JP" altLang="en-US" sz="1100" b="1">
              <a:solidFill>
                <a:srgbClr val="0000FF"/>
              </a:solidFill>
              <a:latin typeface="+mn-ea"/>
              <a:ea typeface="+mn-ea"/>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151039</xdr:colOff>
      <xdr:row>29</xdr:row>
      <xdr:rowOff>130175</xdr:rowOff>
    </xdr:from>
    <xdr:ext cx="3156858" cy="55810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894739" y="5988050"/>
          <a:ext cx="3156858" cy="558102"/>
        </a:xfrm>
        <a:prstGeom prst="rect">
          <a:avLst/>
        </a:prstGeom>
        <a:solidFill>
          <a:srgbClr val="CCFFFF"/>
        </a:solidFill>
        <a:ln>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rPr>
            <a:t>網掛け部分につき、入力</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選択をお願い致します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ご不明な点は、営業担当者にお問い合わせください。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oneCellAnchor>
  <mc:AlternateContent xmlns:mc="http://schemas.openxmlformats.org/markup-compatibility/2006">
    <mc:Choice xmlns:a14="http://schemas.microsoft.com/office/drawing/2010/main" Requires="a14">
      <xdr:twoCellAnchor editAs="oneCell">
        <xdr:from>
          <xdr:col>20</xdr:col>
          <xdr:colOff>107950</xdr:colOff>
          <xdr:row>26</xdr:row>
          <xdr:rowOff>31750</xdr:rowOff>
        </xdr:from>
        <xdr:to>
          <xdr:col>24</xdr:col>
          <xdr:colOff>88900</xdr:colOff>
          <xdr:row>26</xdr:row>
          <xdr:rowOff>241300</xdr:rowOff>
        </xdr:to>
        <xdr:sp macro="" textlink="">
          <xdr:nvSpPr>
            <xdr:cNvPr id="3106" name="Option Button 34" descr="火災"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26</xdr:row>
          <xdr:rowOff>31750</xdr:rowOff>
        </xdr:from>
        <xdr:to>
          <xdr:col>28</xdr:col>
          <xdr:colOff>69850</xdr:colOff>
          <xdr:row>26</xdr:row>
          <xdr:rowOff>247650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盗難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69850</xdr:colOff>
          <xdr:row>26</xdr:row>
          <xdr:rowOff>31750</xdr:rowOff>
        </xdr:from>
        <xdr:to>
          <xdr:col>32</xdr:col>
          <xdr:colOff>38100</xdr:colOff>
          <xdr:row>26</xdr:row>
          <xdr:rowOff>247650</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落雷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26</xdr:row>
          <xdr:rowOff>31750</xdr:rowOff>
        </xdr:from>
        <xdr:to>
          <xdr:col>36</xdr:col>
          <xdr:colOff>12700</xdr:colOff>
          <xdr:row>26</xdr:row>
          <xdr:rowOff>247650</xdr:rowOff>
        </xdr:to>
        <xdr:sp macro="" textlink="">
          <xdr:nvSpPr>
            <xdr:cNvPr id="3113" name="Option Button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37</xdr:row>
          <xdr:rowOff>19050</xdr:rowOff>
        </xdr:from>
        <xdr:to>
          <xdr:col>21</xdr:col>
          <xdr:colOff>12700</xdr:colOff>
          <xdr:row>38</xdr:row>
          <xdr:rowOff>19050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37</xdr:row>
          <xdr:rowOff>203200</xdr:rowOff>
        </xdr:from>
        <xdr:to>
          <xdr:col>21</xdr:col>
          <xdr:colOff>0</xdr:colOff>
          <xdr:row>39</xdr:row>
          <xdr:rowOff>12700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38</xdr:row>
          <xdr:rowOff>165100</xdr:rowOff>
        </xdr:from>
        <xdr:to>
          <xdr:col>21</xdr:col>
          <xdr:colOff>19050</xdr:colOff>
          <xdr:row>39</xdr:row>
          <xdr:rowOff>184150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39</xdr:row>
          <xdr:rowOff>152400</xdr:rowOff>
        </xdr:from>
        <xdr:to>
          <xdr:col>21</xdr:col>
          <xdr:colOff>0</xdr:colOff>
          <xdr:row>40</xdr:row>
          <xdr:rowOff>184150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40</xdr:row>
          <xdr:rowOff>146050</xdr:rowOff>
        </xdr:from>
        <xdr:to>
          <xdr:col>21</xdr:col>
          <xdr:colOff>12700</xdr:colOff>
          <xdr:row>41</xdr:row>
          <xdr:rowOff>184150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信用農業協同組合連合会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38</xdr:row>
          <xdr:rowOff>171450</xdr:rowOff>
        </xdr:from>
        <xdr:to>
          <xdr:col>35</xdr:col>
          <xdr:colOff>38100</xdr:colOff>
          <xdr:row>40</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39</xdr:row>
          <xdr:rowOff>165100</xdr:rowOff>
        </xdr:from>
        <xdr:to>
          <xdr:col>35</xdr:col>
          <xdr:colOff>50800</xdr:colOff>
          <xdr:row>41</xdr:row>
          <xdr:rowOff>31750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40</xdr:row>
          <xdr:rowOff>152400</xdr:rowOff>
        </xdr:from>
        <xdr:to>
          <xdr:col>35</xdr:col>
          <xdr:colOff>57150</xdr:colOff>
          <xdr:row>42</xdr:row>
          <xdr:rowOff>19050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fLocksWithSheet="0"/>
      </xdr:twoCellAnchor>
    </mc:Choice>
    <mc:Fallback/>
  </mc:AlternateContent>
  <xdr:oneCellAnchor>
    <xdr:from>
      <xdr:col>0</xdr:col>
      <xdr:colOff>0</xdr:colOff>
      <xdr:row>4</xdr:row>
      <xdr:rowOff>107496</xdr:rowOff>
    </xdr:from>
    <xdr:ext cx="7372350" cy="51578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0" y="107496"/>
          <a:ext cx="7372350" cy="51578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b="1">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保険事故が発生した場合、本書を用いて</a:t>
          </a:r>
          <a:r>
            <a:rPr kumimoji="1" lang="ja-JP" altLang="en-US" sz="1000" b="1">
              <a:solidFill>
                <a:srgbClr val="FF0000"/>
              </a:solidFill>
              <a:latin typeface="Meiryo UI" panose="020B0604030504040204" pitchFamily="50" charset="-128"/>
              <a:ea typeface="Meiryo UI" panose="020B0604030504040204" pitchFamily="50" charset="-128"/>
            </a:rPr>
            <a:t>保険事故受付センター</a:t>
          </a:r>
          <a:r>
            <a:rPr kumimoji="1" lang="ja-JP" altLang="en-US" sz="1000" b="1">
              <a:latin typeface="Meiryo UI" panose="020B0604030504040204" pitchFamily="50" charset="-128"/>
              <a:ea typeface="Meiryo UI" panose="020B0604030504040204" pitchFamily="50" charset="-128"/>
            </a:rPr>
            <a:t>にご連絡下さい。</a:t>
          </a:r>
          <a:endParaRPr kumimoji="1" lang="en-US" altLang="ja-JP" sz="1000" b="1">
            <a:latin typeface="Meiryo UI" panose="020B0604030504040204" pitchFamily="50" charset="-128"/>
            <a:ea typeface="Meiryo UI" panose="020B0604030504040204" pitchFamily="50" charset="-128"/>
          </a:endParaRPr>
        </a:p>
        <a:p>
          <a:r>
            <a:rPr kumimoji="1" lang="en-US" altLang="ja-JP" sz="1000" b="1">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保険金額はリース期間経過と共に逓減するため、お客様に修理代金の一部をご負担いただく場合もございます。予めご了承ください。</a:t>
          </a:r>
          <a:endParaRPr kumimoji="1" lang="en-US" altLang="ja-JP" sz="1000" b="1">
            <a:latin typeface="Meiryo UI" panose="020B0604030504040204" pitchFamily="50" charset="-128"/>
            <a:ea typeface="Meiryo UI" panose="020B0604030504040204" pitchFamily="50" charset="-128"/>
          </a:endParaRPr>
        </a:p>
      </xdr:txBody>
    </xdr:sp>
    <xdr:clientData fPrintsWithSheet="0"/>
  </xdr:oneCellAnchor>
  <mc:AlternateContent xmlns:mc="http://schemas.openxmlformats.org/markup-compatibility/2006">
    <mc:Choice xmlns:a14="http://schemas.microsoft.com/office/drawing/2010/main" Requires="a14">
      <xdr:twoCellAnchor>
        <xdr:from>
          <xdr:col>4</xdr:col>
          <xdr:colOff>63534</xdr:colOff>
          <xdr:row>42</xdr:row>
          <xdr:rowOff>19050</xdr:rowOff>
        </xdr:from>
        <xdr:to>
          <xdr:col>11</xdr:col>
          <xdr:colOff>66675</xdr:colOff>
          <xdr:row>43</xdr:row>
          <xdr:rowOff>225425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0609" y="8696325"/>
              <a:ext cx="1263616" cy="587375"/>
              <a:chOff x="806485" y="9420186"/>
              <a:chExt cx="1269967" cy="590563"/>
            </a:xfrm>
          </xdr:grpSpPr>
          <xdr:sp macro="" textlink="">
            <xdr:nvSpPr>
              <xdr:cNvPr id="3193" name="Option Button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806485" y="9445625"/>
                <a:ext cx="546068" cy="2670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3194" name="Option Button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1502638" y="9420186"/>
                <a:ext cx="554762" cy="2952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3195" name="Option Button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820342" y="9721850"/>
                <a:ext cx="542280" cy="270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3196" name="Option Button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1504946" y="9705952"/>
                <a:ext cx="571506" cy="3047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別段</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190500</xdr:rowOff>
        </xdr:from>
        <xdr:to>
          <xdr:col>12</xdr:col>
          <xdr:colOff>184150</xdr:colOff>
          <xdr:row>44</xdr:row>
          <xdr:rowOff>0</xdr:rowOff>
        </xdr:to>
        <xdr:sp macro="" textlink="">
          <xdr:nvSpPr>
            <xdr:cNvPr id="3201" name="Group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37</xdr:col>
      <xdr:colOff>0</xdr:colOff>
      <xdr:row>17</xdr:row>
      <xdr:rowOff>161925</xdr:rowOff>
    </xdr:from>
    <xdr:ext cx="2576026"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00900" y="4019550"/>
          <a:ext cx="2576026" cy="473463"/>
        </a:xfrm>
        <a:prstGeom prst="rect">
          <a:avLst/>
        </a:prstGeom>
        <a:solidFill>
          <a:srgbClr val="CCFFFF"/>
        </a:solidFill>
        <a:ln>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網掛け部分につき、入力</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選択をお願い致します</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ご不明な点は、営業担当者にお問い合わせください。</a:t>
          </a:r>
          <a:endParaRPr kumimoji="1" lang="en-US" altLang="ja-JP" sz="900">
            <a:latin typeface="Meiryo UI" panose="020B0604030504040204" pitchFamily="50" charset="-128"/>
            <a:ea typeface="Meiryo UI" panose="020B0604030504040204" pitchFamily="50" charset="-128"/>
          </a:endParaRPr>
        </a:p>
      </xdr:txBody>
    </xdr:sp>
    <xdr:clientData fPrintsWithSheet="0"/>
  </xdr:oneCellAnchor>
  <mc:AlternateContent xmlns:mc="http://schemas.openxmlformats.org/markup-compatibility/2006">
    <mc:Choice xmlns:a14="http://schemas.microsoft.com/office/drawing/2010/main" Requires="a14">
      <xdr:twoCellAnchor editAs="oneCell">
        <xdr:from>
          <xdr:col>38</xdr:col>
          <xdr:colOff>0</xdr:colOff>
          <xdr:row>25</xdr:row>
          <xdr:rowOff>260350</xdr:rowOff>
        </xdr:from>
        <xdr:to>
          <xdr:col>41</xdr:col>
          <xdr:colOff>0</xdr:colOff>
          <xdr:row>27</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盗難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25</xdr:row>
          <xdr:rowOff>260350</xdr:rowOff>
        </xdr:from>
        <xdr:to>
          <xdr:col>45</xdr:col>
          <xdr:colOff>50800</xdr:colOff>
          <xdr:row>27</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落雷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203200</xdr:colOff>
          <xdr:row>25</xdr:row>
          <xdr:rowOff>260350</xdr:rowOff>
        </xdr:from>
        <xdr:to>
          <xdr:col>49</xdr:col>
          <xdr:colOff>95250</xdr:colOff>
          <xdr:row>27</xdr:row>
          <xdr:rowOff>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34</xdr:row>
          <xdr:rowOff>184150</xdr:rowOff>
        </xdr:from>
        <xdr:to>
          <xdr:col>30</xdr:col>
          <xdr:colOff>0</xdr:colOff>
          <xdr:row>36</xdr:row>
          <xdr:rowOff>76200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35</xdr:row>
          <xdr:rowOff>165100</xdr:rowOff>
        </xdr:from>
        <xdr:to>
          <xdr:col>30</xdr:col>
          <xdr:colOff>0</xdr:colOff>
          <xdr:row>37</xdr:row>
          <xdr:rowOff>69850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36</xdr:row>
          <xdr:rowOff>165100</xdr:rowOff>
        </xdr:from>
        <xdr:to>
          <xdr:col>30</xdr:col>
          <xdr:colOff>0</xdr:colOff>
          <xdr:row>38</xdr:row>
          <xdr:rowOff>69850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37</xdr:row>
          <xdr:rowOff>165100</xdr:rowOff>
        </xdr:from>
        <xdr:to>
          <xdr:col>30</xdr:col>
          <xdr:colOff>0</xdr:colOff>
          <xdr:row>39</xdr:row>
          <xdr:rowOff>69850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38</xdr:row>
          <xdr:rowOff>152400</xdr:rowOff>
        </xdr:from>
        <xdr:to>
          <xdr:col>30</xdr:col>
          <xdr:colOff>0</xdr:colOff>
          <xdr:row>40</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信用農業協同組合連合会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36</xdr:row>
          <xdr:rowOff>171450</xdr:rowOff>
        </xdr:from>
        <xdr:to>
          <xdr:col>48</xdr:col>
          <xdr:colOff>0</xdr:colOff>
          <xdr:row>38</xdr:row>
          <xdr:rowOff>76200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37</xdr:row>
          <xdr:rowOff>165100</xdr:rowOff>
        </xdr:from>
        <xdr:to>
          <xdr:col>48</xdr:col>
          <xdr:colOff>0</xdr:colOff>
          <xdr:row>39</xdr:row>
          <xdr:rowOff>69850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38</xdr:row>
          <xdr:rowOff>152400</xdr:rowOff>
        </xdr:from>
        <xdr:to>
          <xdr:col>48</xdr:col>
          <xdr:colOff>0</xdr:colOff>
          <xdr:row>40</xdr:row>
          <xdr:rowOff>57150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fLocksWithSheet="0"/>
      </xdr:twoCellAnchor>
    </mc:Choice>
    <mc:Fallback/>
  </mc:AlternateContent>
  <xdr:oneCellAnchor>
    <xdr:from>
      <xdr:col>14</xdr:col>
      <xdr:colOff>9525</xdr:colOff>
      <xdr:row>4</xdr:row>
      <xdr:rowOff>19050</xdr:rowOff>
    </xdr:from>
    <xdr:ext cx="7372350" cy="515782"/>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609850" y="781050"/>
          <a:ext cx="7372350" cy="51578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b="1">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保険事故が発生した場合、まずは弊社担当者にご連絡下さい。</a:t>
          </a:r>
          <a:endParaRPr kumimoji="1" lang="en-US" altLang="ja-JP" sz="1000" b="1">
            <a:latin typeface="Meiryo UI" panose="020B0604030504040204" pitchFamily="50" charset="-128"/>
            <a:ea typeface="Meiryo UI" panose="020B0604030504040204" pitchFamily="50" charset="-128"/>
          </a:endParaRPr>
        </a:p>
        <a:p>
          <a:r>
            <a:rPr kumimoji="1" lang="en-US" altLang="ja-JP" sz="1000" b="1">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保険金額はリース期間経過と共に逓減するため、お客様に修理代金の一部をご負担いただく場合もございます。予めご了承ください。</a:t>
          </a:r>
          <a:endParaRPr kumimoji="1" lang="en-US" altLang="ja-JP" sz="1000" b="1">
            <a:latin typeface="Meiryo UI" panose="020B0604030504040204" pitchFamily="50" charset="-128"/>
            <a:ea typeface="Meiryo UI" panose="020B0604030504040204" pitchFamily="50" charset="-128"/>
          </a:endParaRPr>
        </a:p>
      </xdr:txBody>
    </xdr:sp>
    <xdr:clientData fPrintsWithSheet="0"/>
  </xdr:oneCellAnchor>
  <xdr:twoCellAnchor>
    <xdr:from>
      <xdr:col>61</xdr:col>
      <xdr:colOff>38100</xdr:colOff>
      <xdr:row>17</xdr:row>
      <xdr:rowOff>190501</xdr:rowOff>
    </xdr:from>
    <xdr:to>
      <xdr:col>75</xdr:col>
      <xdr:colOff>171450</xdr:colOff>
      <xdr:row>19</xdr:row>
      <xdr:rowOff>28575</xdr:rowOff>
    </xdr:to>
    <xdr:sp macro="" textlink="">
      <xdr:nvSpPr>
        <xdr:cNvPr id="22" name="吹き出し: 線 21">
          <a:extLst>
            <a:ext uri="{FF2B5EF4-FFF2-40B4-BE49-F238E27FC236}">
              <a16:creationId xmlns:a16="http://schemas.microsoft.com/office/drawing/2014/main" id="{00000000-0008-0000-0300-000016000000}"/>
            </a:ext>
          </a:extLst>
        </xdr:cNvPr>
        <xdr:cNvSpPr/>
      </xdr:nvSpPr>
      <xdr:spPr>
        <a:xfrm>
          <a:off x="10229850" y="4048126"/>
          <a:ext cx="2933700" cy="371474"/>
        </a:xfrm>
        <a:prstGeom prst="borderCallout1">
          <a:avLst>
            <a:gd name="adj1" fmla="val 53886"/>
            <a:gd name="adj2" fmla="val -2490"/>
            <a:gd name="adj3" fmla="val 189839"/>
            <a:gd name="adj4" fmla="val -30307"/>
          </a:avLst>
        </a:prstGeom>
        <a:noFill/>
        <a:ln w="15875">
          <a:headEnd w="lg" len="lg"/>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プルダウンの選択肢よりお選びください。</a:t>
          </a:r>
          <a:endParaRPr kumimoji="1" lang="ja-JP" altLang="en-US" sz="1100">
            <a:solidFill>
              <a:srgbClr val="0000FF"/>
            </a:solidFill>
          </a:endParaRPr>
        </a:p>
      </xdr:txBody>
    </xdr:sp>
    <xdr:clientData/>
  </xdr:twoCellAnchor>
  <xdr:twoCellAnchor>
    <xdr:from>
      <xdr:col>61</xdr:col>
      <xdr:colOff>38099</xdr:colOff>
      <xdr:row>19</xdr:row>
      <xdr:rowOff>161926</xdr:rowOff>
    </xdr:from>
    <xdr:to>
      <xdr:col>75</xdr:col>
      <xdr:colOff>171450</xdr:colOff>
      <xdr:row>25</xdr:row>
      <xdr:rowOff>161925</xdr:rowOff>
    </xdr:to>
    <xdr:sp macro="" textlink="">
      <xdr:nvSpPr>
        <xdr:cNvPr id="23" name="吹き出し: 線 22">
          <a:extLst>
            <a:ext uri="{FF2B5EF4-FFF2-40B4-BE49-F238E27FC236}">
              <a16:creationId xmlns:a16="http://schemas.microsoft.com/office/drawing/2014/main" id="{00000000-0008-0000-0300-000017000000}"/>
            </a:ext>
          </a:extLst>
        </xdr:cNvPr>
        <xdr:cNvSpPr/>
      </xdr:nvSpPr>
      <xdr:spPr>
        <a:xfrm>
          <a:off x="10229849" y="4552951"/>
          <a:ext cx="2933701" cy="1438274"/>
        </a:xfrm>
        <a:prstGeom prst="borderCallout1">
          <a:avLst>
            <a:gd name="adj1" fmla="val 73298"/>
            <a:gd name="adj2" fmla="val -3220"/>
            <a:gd name="adj3" fmla="val 73624"/>
            <a:gd name="adj4" fmla="val -77357"/>
          </a:avLst>
        </a:prstGeom>
        <a:noFill/>
        <a:ln w="15875">
          <a:headEnd w="lg" len="lg"/>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00FF"/>
              </a:solidFill>
            </a:rPr>
            <a:t>シリアル№の入力もお願いします。</a:t>
          </a:r>
          <a:endParaRPr kumimoji="1" lang="en-US" altLang="ja-JP" sz="1100" b="1">
            <a:solidFill>
              <a:srgbClr val="0000FF"/>
            </a:solidFill>
          </a:endParaRPr>
        </a:p>
        <a:p>
          <a:pPr algn="l"/>
          <a:r>
            <a:rPr kumimoji="1" lang="ja-JP" altLang="en-US" sz="1100" b="1">
              <a:solidFill>
                <a:srgbClr val="0000FF"/>
              </a:solidFill>
            </a:rPr>
            <a:t>なお１物件１申請です。対象物件が複数ある場合はそれぞれ申請をお願いいたします。同一契約の複数台の場合は台数ご記入の上１回の申請で請求可能です。</a:t>
          </a:r>
        </a:p>
      </xdr:txBody>
    </xdr:sp>
    <xdr:clientData/>
  </xdr:twoCellAnchor>
  <xdr:twoCellAnchor>
    <xdr:from>
      <xdr:col>62</xdr:col>
      <xdr:colOff>9526</xdr:colOff>
      <xdr:row>35</xdr:row>
      <xdr:rowOff>57150</xdr:rowOff>
    </xdr:from>
    <xdr:to>
      <xdr:col>75</xdr:col>
      <xdr:colOff>142875</xdr:colOff>
      <xdr:row>40</xdr:row>
      <xdr:rowOff>180975</xdr:rowOff>
    </xdr:to>
    <xdr:sp macro="" textlink="">
      <xdr:nvSpPr>
        <xdr:cNvPr id="24" name="吹き出し: 線 23">
          <a:extLst>
            <a:ext uri="{FF2B5EF4-FFF2-40B4-BE49-F238E27FC236}">
              <a16:creationId xmlns:a16="http://schemas.microsoft.com/office/drawing/2014/main" id="{00000000-0008-0000-0300-000018000000}"/>
            </a:ext>
          </a:extLst>
        </xdr:cNvPr>
        <xdr:cNvSpPr/>
      </xdr:nvSpPr>
      <xdr:spPr>
        <a:xfrm>
          <a:off x="10401301" y="8191500"/>
          <a:ext cx="2733674" cy="1076325"/>
        </a:xfrm>
        <a:prstGeom prst="borderCallout1">
          <a:avLst>
            <a:gd name="adj1" fmla="val 50550"/>
            <a:gd name="adj2" fmla="val -1805"/>
            <a:gd name="adj3" fmla="val 50514"/>
            <a:gd name="adj4" fmla="val -11199"/>
          </a:avLst>
        </a:prstGeom>
        <a:noFill/>
        <a:ln w="15875">
          <a:headEnd w="lg" len="lg"/>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00FF"/>
              </a:solidFill>
            </a:rPr>
            <a:t>「契約継続可否」欄の選択値が「全部解約」、「一部解約」となります場合は入力は不要です。</a:t>
          </a:r>
        </a:p>
      </xdr:txBody>
    </xdr:sp>
    <xdr:clientData/>
  </xdr:twoCellAnchor>
  <xdr:twoCellAnchor>
    <xdr:from>
      <xdr:col>1</xdr:col>
      <xdr:colOff>9525</xdr:colOff>
      <xdr:row>17</xdr:row>
      <xdr:rowOff>47626</xdr:rowOff>
    </xdr:from>
    <xdr:to>
      <xdr:col>13</xdr:col>
      <xdr:colOff>57150</xdr:colOff>
      <xdr:row>20</xdr:row>
      <xdr:rowOff>9525</xdr:rowOff>
    </xdr:to>
    <xdr:sp macro="" textlink="">
      <xdr:nvSpPr>
        <xdr:cNvPr id="25" name="吹き出し: 折線 24">
          <a:extLst>
            <a:ext uri="{FF2B5EF4-FFF2-40B4-BE49-F238E27FC236}">
              <a16:creationId xmlns:a16="http://schemas.microsoft.com/office/drawing/2014/main" id="{00000000-0008-0000-0300-000019000000}"/>
            </a:ext>
          </a:extLst>
        </xdr:cNvPr>
        <xdr:cNvSpPr/>
      </xdr:nvSpPr>
      <xdr:spPr>
        <a:xfrm>
          <a:off x="209550" y="3905251"/>
          <a:ext cx="2447925" cy="704849"/>
        </a:xfrm>
        <a:prstGeom prst="borderCallout2">
          <a:avLst>
            <a:gd name="adj1" fmla="val 34591"/>
            <a:gd name="adj2" fmla="val 102860"/>
            <a:gd name="adj3" fmla="val 32946"/>
            <a:gd name="adj4" fmla="val 148178"/>
            <a:gd name="adj5" fmla="val 116685"/>
            <a:gd name="adj6" fmla="val 154651"/>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西暦表示（</a:t>
          </a:r>
          <a:r>
            <a:rPr kumimoji="1" lang="en-US" altLang="ja-JP" sz="1100" b="1">
              <a:solidFill>
                <a:srgbClr val="0000FF"/>
              </a:solidFill>
            </a:rPr>
            <a:t>YYYY/MM/DD</a:t>
          </a:r>
          <a:r>
            <a:rPr kumimoji="1" lang="ja-JP" altLang="en-US" sz="1100" b="1">
              <a:solidFill>
                <a:srgbClr val="0000FF"/>
              </a:solidFill>
            </a:rPr>
            <a:t>）にて</a:t>
          </a:r>
          <a:endParaRPr kumimoji="1" lang="en-US" altLang="ja-JP" sz="1100" b="1">
            <a:solidFill>
              <a:srgbClr val="0000FF"/>
            </a:solidFill>
          </a:endParaRPr>
        </a:p>
        <a:p>
          <a:pPr algn="l"/>
          <a:r>
            <a:rPr kumimoji="1" lang="ja-JP" altLang="en-US" sz="1100" b="1">
              <a:solidFill>
                <a:srgbClr val="0000FF"/>
              </a:solidFill>
            </a:rPr>
            <a:t>ご入力ください</a:t>
          </a:r>
          <a:r>
            <a:rPr kumimoji="1" lang="ja-JP" altLang="en-US" sz="1100" b="1" baseline="0">
              <a:solidFill>
                <a:srgbClr val="0000FF"/>
              </a:solidFill>
              <a:latin typeface="Meiryo UI" panose="020B0604030504040204" pitchFamily="50" charset="-128"/>
              <a:ea typeface="Meiryo UI" panose="020B0604030504040204" pitchFamily="50" charset="-128"/>
            </a:rPr>
            <a:t>。</a:t>
          </a:r>
        </a:p>
      </xdr:txBody>
    </xdr:sp>
    <xdr:clientData/>
  </xdr:twoCellAnchor>
  <xdr:twoCellAnchor>
    <xdr:from>
      <xdr:col>61</xdr:col>
      <xdr:colOff>38100</xdr:colOff>
      <xdr:row>15</xdr:row>
      <xdr:rowOff>247650</xdr:rowOff>
    </xdr:from>
    <xdr:to>
      <xdr:col>75</xdr:col>
      <xdr:colOff>161925</xdr:colOff>
      <xdr:row>17</xdr:row>
      <xdr:rowOff>104775</xdr:rowOff>
    </xdr:to>
    <xdr:sp macro="" textlink="">
      <xdr:nvSpPr>
        <xdr:cNvPr id="26" name="吹き出し: 折線 25">
          <a:extLst>
            <a:ext uri="{FF2B5EF4-FFF2-40B4-BE49-F238E27FC236}">
              <a16:creationId xmlns:a16="http://schemas.microsoft.com/office/drawing/2014/main" id="{00000000-0008-0000-0300-00001A000000}"/>
            </a:ext>
          </a:extLst>
        </xdr:cNvPr>
        <xdr:cNvSpPr/>
      </xdr:nvSpPr>
      <xdr:spPr>
        <a:xfrm>
          <a:off x="10229850" y="3571875"/>
          <a:ext cx="2924175" cy="390525"/>
        </a:xfrm>
        <a:prstGeom prst="borderCallout2">
          <a:avLst>
            <a:gd name="adj1" fmla="val 38194"/>
            <a:gd name="adj2" fmla="val -2503"/>
            <a:gd name="adj3" fmla="val 34598"/>
            <a:gd name="adj4" fmla="val -115741"/>
            <a:gd name="adj5" fmla="val 260821"/>
            <a:gd name="adj6" fmla="val -131344"/>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契約書記載の通りご入力願います。</a:t>
          </a:r>
          <a:endParaRPr kumimoji="1" lang="ja-JP" altLang="en-US" sz="1100" b="1" baseline="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1</xdr:col>
      <xdr:colOff>9525</xdr:colOff>
      <xdr:row>20</xdr:row>
      <xdr:rowOff>161925</xdr:rowOff>
    </xdr:from>
    <xdr:to>
      <xdr:col>13</xdr:col>
      <xdr:colOff>57151</xdr:colOff>
      <xdr:row>24</xdr:row>
      <xdr:rowOff>409575</xdr:rowOff>
    </xdr:to>
    <xdr:sp macro="" textlink="">
      <xdr:nvSpPr>
        <xdr:cNvPr id="27" name="吹き出し: 線 26">
          <a:extLst>
            <a:ext uri="{FF2B5EF4-FFF2-40B4-BE49-F238E27FC236}">
              <a16:creationId xmlns:a16="http://schemas.microsoft.com/office/drawing/2014/main" id="{00000000-0008-0000-0300-00001B000000}"/>
            </a:ext>
          </a:extLst>
        </xdr:cNvPr>
        <xdr:cNvSpPr/>
      </xdr:nvSpPr>
      <xdr:spPr>
        <a:xfrm>
          <a:off x="209550" y="4762500"/>
          <a:ext cx="2447926" cy="1047750"/>
        </a:xfrm>
        <a:prstGeom prst="borderCallout1">
          <a:avLst>
            <a:gd name="adj1" fmla="val 45548"/>
            <a:gd name="adj2" fmla="val 103433"/>
            <a:gd name="adj3" fmla="val 23770"/>
            <a:gd name="adj4" fmla="val 155808"/>
          </a:avLst>
        </a:prstGeom>
        <a:noFill/>
        <a:ln w="15875">
          <a:solidFill>
            <a:srgbClr val="002060"/>
          </a:solidFill>
          <a:headEnd w="lg" len="lg"/>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会社名・部署名・代表者</a:t>
          </a:r>
          <a:r>
            <a:rPr kumimoji="1" lang="en-US" altLang="ja-JP" sz="1100" b="1">
              <a:solidFill>
                <a:srgbClr val="0000FF"/>
              </a:solidFill>
            </a:rPr>
            <a:t>(</a:t>
          </a:r>
          <a:r>
            <a:rPr kumimoji="1" lang="ja-JP" altLang="en-US" sz="1100" b="1">
              <a:solidFill>
                <a:srgbClr val="0000FF"/>
              </a:solidFill>
            </a:rPr>
            <a:t>責任者</a:t>
          </a:r>
          <a:r>
            <a:rPr kumimoji="1" lang="en-US" altLang="ja-JP" sz="1100" b="1">
              <a:solidFill>
                <a:srgbClr val="0000FF"/>
              </a:solidFill>
            </a:rPr>
            <a:t>)</a:t>
          </a:r>
          <a:r>
            <a:rPr kumimoji="1" lang="ja-JP" altLang="en-US" sz="1100" b="1">
              <a:solidFill>
                <a:srgbClr val="0000FF"/>
              </a:solidFill>
            </a:rPr>
            <a:t>氏名をご入力ください。</a:t>
          </a:r>
          <a:endParaRPr kumimoji="1" lang="en-US" altLang="ja-JP" sz="1100" b="1">
            <a:solidFill>
              <a:srgbClr val="0000FF"/>
            </a:solidFill>
          </a:endParaRPr>
        </a:p>
        <a:p>
          <a:pPr algn="l"/>
          <a:r>
            <a:rPr kumimoji="1" lang="en-US" altLang="ja-JP" sz="1100" b="1">
              <a:solidFill>
                <a:srgbClr val="0000FF"/>
              </a:solidFill>
            </a:rPr>
            <a:t>※</a:t>
          </a:r>
          <a:r>
            <a:rPr kumimoji="1" lang="ja-JP" altLang="en-US" sz="1100" b="1">
              <a:solidFill>
                <a:srgbClr val="0000FF"/>
              </a:solidFill>
            </a:rPr>
            <a:t>押印は不要です。</a:t>
          </a:r>
          <a:endParaRPr kumimoji="1" lang="ja-JP" altLang="en-US" sz="1100">
            <a:solidFill>
              <a:srgbClr val="0000FF"/>
            </a:solidFill>
          </a:endParaRPr>
        </a:p>
      </xdr:txBody>
    </xdr:sp>
    <xdr:clientData/>
  </xdr:twoCellAnchor>
  <xdr:twoCellAnchor>
    <xdr:from>
      <xdr:col>1</xdr:col>
      <xdr:colOff>9525</xdr:colOff>
      <xdr:row>25</xdr:row>
      <xdr:rowOff>152401</xdr:rowOff>
    </xdr:from>
    <xdr:to>
      <xdr:col>13</xdr:col>
      <xdr:colOff>57151</xdr:colOff>
      <xdr:row>28</xdr:row>
      <xdr:rowOff>76200</xdr:rowOff>
    </xdr:to>
    <xdr:sp macro="" textlink="">
      <xdr:nvSpPr>
        <xdr:cNvPr id="28" name="吹き出し: 折線 27">
          <a:extLst>
            <a:ext uri="{FF2B5EF4-FFF2-40B4-BE49-F238E27FC236}">
              <a16:creationId xmlns:a16="http://schemas.microsoft.com/office/drawing/2014/main" id="{00000000-0008-0000-0300-00001C000000}"/>
            </a:ext>
          </a:extLst>
        </xdr:cNvPr>
        <xdr:cNvSpPr/>
      </xdr:nvSpPr>
      <xdr:spPr>
        <a:xfrm>
          <a:off x="209550" y="5981701"/>
          <a:ext cx="2447926" cy="704849"/>
        </a:xfrm>
        <a:prstGeom prst="borderCallout2">
          <a:avLst>
            <a:gd name="adj1" fmla="val 17024"/>
            <a:gd name="adj2" fmla="val 103418"/>
            <a:gd name="adj3" fmla="val 14026"/>
            <a:gd name="adj4" fmla="val 179696"/>
            <a:gd name="adj5" fmla="val 34253"/>
            <a:gd name="adj6" fmla="val 194638"/>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西暦表示（</a:t>
          </a:r>
          <a:r>
            <a:rPr kumimoji="1" lang="en-US" altLang="ja-JP" sz="1100" b="1">
              <a:solidFill>
                <a:srgbClr val="0000FF"/>
              </a:solidFill>
            </a:rPr>
            <a:t>YYYY/MM/DD</a:t>
          </a:r>
          <a:r>
            <a:rPr kumimoji="1" lang="ja-JP" altLang="en-US" sz="1100" b="1">
              <a:solidFill>
                <a:srgbClr val="0000FF"/>
              </a:solidFill>
            </a:rPr>
            <a:t>）にて</a:t>
          </a:r>
          <a:endParaRPr kumimoji="1" lang="en-US" altLang="ja-JP" sz="1100" b="1">
            <a:solidFill>
              <a:srgbClr val="0000FF"/>
            </a:solidFill>
          </a:endParaRPr>
        </a:p>
        <a:p>
          <a:pPr algn="l"/>
          <a:r>
            <a:rPr kumimoji="1" lang="ja-JP" altLang="en-US" sz="1100" b="1">
              <a:solidFill>
                <a:srgbClr val="0000FF"/>
              </a:solidFill>
            </a:rPr>
            <a:t>ご入力ください</a:t>
          </a:r>
          <a:r>
            <a:rPr kumimoji="1" lang="ja-JP" altLang="en-US" sz="1100" b="1" baseline="0">
              <a:solidFill>
                <a:srgbClr val="0000FF"/>
              </a:solidFill>
              <a:latin typeface="Meiryo UI" panose="020B0604030504040204" pitchFamily="50" charset="-128"/>
              <a:ea typeface="Meiryo UI" panose="020B0604030504040204" pitchFamily="50" charset="-128"/>
            </a:rPr>
            <a:t>。</a:t>
          </a:r>
        </a:p>
      </xdr:txBody>
    </xdr:sp>
    <xdr:clientData/>
  </xdr:twoCellAnchor>
  <xdr:twoCellAnchor>
    <xdr:from>
      <xdr:col>1</xdr:col>
      <xdr:colOff>9525</xdr:colOff>
      <xdr:row>29</xdr:row>
      <xdr:rowOff>95251</xdr:rowOff>
    </xdr:from>
    <xdr:to>
      <xdr:col>12</xdr:col>
      <xdr:colOff>104775</xdr:colOff>
      <xdr:row>34</xdr:row>
      <xdr:rowOff>57151</xdr:rowOff>
    </xdr:to>
    <xdr:sp macro="" textlink="">
      <xdr:nvSpPr>
        <xdr:cNvPr id="29" name="吹き出し: 折線 28">
          <a:extLst>
            <a:ext uri="{FF2B5EF4-FFF2-40B4-BE49-F238E27FC236}">
              <a16:creationId xmlns:a16="http://schemas.microsoft.com/office/drawing/2014/main" id="{00000000-0008-0000-0300-00001D000000}"/>
            </a:ext>
          </a:extLst>
        </xdr:cNvPr>
        <xdr:cNvSpPr/>
      </xdr:nvSpPr>
      <xdr:spPr>
        <a:xfrm>
          <a:off x="209550" y="6953251"/>
          <a:ext cx="2295525" cy="1028700"/>
        </a:xfrm>
        <a:prstGeom prst="borderCallout2">
          <a:avLst>
            <a:gd name="adj1" fmla="val 49809"/>
            <a:gd name="adj2" fmla="val 103833"/>
            <a:gd name="adj3" fmla="val 49826"/>
            <a:gd name="adj4" fmla="val 106933"/>
            <a:gd name="adj5" fmla="val 49968"/>
            <a:gd name="adj6" fmla="val 111440"/>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「事故原因」の選択値により設定されますそれぞれの連絡先情報をご入力ください</a:t>
          </a:r>
          <a:r>
            <a:rPr kumimoji="1" lang="ja-JP" altLang="en-US" sz="1100" b="1" baseline="0">
              <a:solidFill>
                <a:srgbClr val="0000FF"/>
              </a:solidFill>
              <a:latin typeface="Meiryo UI" panose="020B0604030504040204" pitchFamily="50" charset="-128"/>
              <a:ea typeface="Meiryo UI" panose="020B0604030504040204" pitchFamily="50" charset="-128"/>
            </a:rPr>
            <a:t>。</a:t>
          </a:r>
          <a:endParaRPr kumimoji="1" lang="en-US" altLang="ja-JP" sz="1100" b="1" baseline="0">
            <a:solidFill>
              <a:srgbClr val="0000FF"/>
            </a:solidFill>
            <a:latin typeface="Meiryo UI" panose="020B0604030504040204" pitchFamily="50" charset="-128"/>
            <a:ea typeface="Meiryo UI" panose="020B0604030504040204" pitchFamily="50" charset="-128"/>
          </a:endParaRPr>
        </a:p>
        <a:p>
          <a:pPr algn="l"/>
          <a:endParaRPr kumimoji="1" lang="ja-JP" altLang="en-US" sz="1100" b="1" baseline="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61</xdr:col>
      <xdr:colOff>38100</xdr:colOff>
      <xdr:row>25</xdr:row>
      <xdr:rowOff>257175</xdr:rowOff>
    </xdr:from>
    <xdr:to>
      <xdr:col>75</xdr:col>
      <xdr:colOff>171450</xdr:colOff>
      <xdr:row>28</xdr:row>
      <xdr:rowOff>114300</xdr:rowOff>
    </xdr:to>
    <xdr:sp macro="" textlink="">
      <xdr:nvSpPr>
        <xdr:cNvPr id="30" name="吹き出し: 線 29">
          <a:extLst>
            <a:ext uri="{FF2B5EF4-FFF2-40B4-BE49-F238E27FC236}">
              <a16:creationId xmlns:a16="http://schemas.microsoft.com/office/drawing/2014/main" id="{00000000-0008-0000-0300-00001E000000}"/>
            </a:ext>
          </a:extLst>
        </xdr:cNvPr>
        <xdr:cNvSpPr/>
      </xdr:nvSpPr>
      <xdr:spPr>
        <a:xfrm>
          <a:off x="10229850" y="6086475"/>
          <a:ext cx="2933700" cy="638175"/>
        </a:xfrm>
        <a:prstGeom prst="borderCallout1">
          <a:avLst>
            <a:gd name="adj1" fmla="val 20403"/>
            <a:gd name="adj2" fmla="val -3138"/>
            <a:gd name="adj3" fmla="val 20487"/>
            <a:gd name="adj4" fmla="val -21527"/>
          </a:avLst>
        </a:prstGeom>
        <a:noFill/>
        <a:ln w="15875">
          <a:headEnd w="lg" len="lg"/>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00FF"/>
              </a:solidFill>
            </a:rPr>
            <a:t>火災・盗難・落雷に該当しないものはすべて「その他」を選んでください。</a:t>
          </a:r>
          <a:endParaRPr kumimoji="1" lang="en-US" altLang="ja-JP" sz="1100">
            <a:solidFill>
              <a:srgbClr val="0000FF"/>
            </a:solidFill>
          </a:endParaRPr>
        </a:p>
        <a:p>
          <a:pPr algn="l"/>
          <a:endParaRPr kumimoji="1" lang="ja-JP" altLang="en-US" sz="1100">
            <a:solidFill>
              <a:srgbClr val="0000FF"/>
            </a:solidFill>
          </a:endParaRPr>
        </a:p>
      </xdr:txBody>
    </xdr:sp>
    <xdr:clientData/>
  </xdr:twoCellAnchor>
  <xdr:twoCellAnchor>
    <xdr:from>
      <xdr:col>61</xdr:col>
      <xdr:colOff>38100</xdr:colOff>
      <xdr:row>28</xdr:row>
      <xdr:rowOff>228601</xdr:rowOff>
    </xdr:from>
    <xdr:to>
      <xdr:col>75</xdr:col>
      <xdr:colOff>171450</xdr:colOff>
      <xdr:row>31</xdr:row>
      <xdr:rowOff>104775</xdr:rowOff>
    </xdr:to>
    <xdr:sp macro="" textlink="">
      <xdr:nvSpPr>
        <xdr:cNvPr id="31" name="吹き出し: 折線 30">
          <a:extLst>
            <a:ext uri="{FF2B5EF4-FFF2-40B4-BE49-F238E27FC236}">
              <a16:creationId xmlns:a16="http://schemas.microsoft.com/office/drawing/2014/main" id="{00000000-0008-0000-0300-00001F000000}"/>
            </a:ext>
          </a:extLst>
        </xdr:cNvPr>
        <xdr:cNvSpPr/>
      </xdr:nvSpPr>
      <xdr:spPr>
        <a:xfrm>
          <a:off x="10229850" y="6838951"/>
          <a:ext cx="2933700" cy="714374"/>
        </a:xfrm>
        <a:prstGeom prst="borderCallout2">
          <a:avLst>
            <a:gd name="adj1" fmla="val 38194"/>
            <a:gd name="adj2" fmla="val -2503"/>
            <a:gd name="adj3" fmla="val -23200"/>
            <a:gd name="adj4" fmla="val -10204"/>
            <a:gd name="adj5" fmla="val -21748"/>
            <a:gd name="adj6" fmla="val -120921"/>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下欄に表示されます記入例をご参考に、情況を具体的にご記入ください。</a:t>
          </a:r>
          <a:endParaRPr kumimoji="1" lang="ja-JP" altLang="en-US" sz="1100" b="1" baseline="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50</xdr:col>
      <xdr:colOff>117289</xdr:colOff>
      <xdr:row>35</xdr:row>
      <xdr:rowOff>19050</xdr:rowOff>
    </xdr:from>
    <xdr:to>
      <xdr:col>51</xdr:col>
      <xdr:colOff>80830</xdr:colOff>
      <xdr:row>45</xdr:row>
      <xdr:rowOff>0</xdr:rowOff>
    </xdr:to>
    <xdr:sp macro="" textlink="">
      <xdr:nvSpPr>
        <xdr:cNvPr id="32" name="右中かっこ 31">
          <a:extLst>
            <a:ext uri="{FF2B5EF4-FFF2-40B4-BE49-F238E27FC236}">
              <a16:creationId xmlns:a16="http://schemas.microsoft.com/office/drawing/2014/main" id="{00000000-0008-0000-0300-000020000000}"/>
            </a:ext>
          </a:extLst>
        </xdr:cNvPr>
        <xdr:cNvSpPr/>
      </xdr:nvSpPr>
      <xdr:spPr>
        <a:xfrm>
          <a:off x="9937564" y="8153400"/>
          <a:ext cx="134991" cy="17716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49531</xdr:colOff>
      <xdr:row>30</xdr:row>
      <xdr:rowOff>28575</xdr:rowOff>
    </xdr:from>
    <xdr:to>
      <xdr:col>14</xdr:col>
      <xdr:colOff>95250</xdr:colOff>
      <xdr:row>32</xdr:row>
      <xdr:rowOff>0</xdr:rowOff>
    </xdr:to>
    <xdr:sp macro="" textlink="">
      <xdr:nvSpPr>
        <xdr:cNvPr id="33" name="左中かっこ 32">
          <a:extLst>
            <a:ext uri="{FF2B5EF4-FFF2-40B4-BE49-F238E27FC236}">
              <a16:creationId xmlns:a16="http://schemas.microsoft.com/office/drawing/2014/main" id="{00000000-0008-0000-0300-000021000000}"/>
            </a:ext>
          </a:extLst>
        </xdr:cNvPr>
        <xdr:cNvSpPr/>
      </xdr:nvSpPr>
      <xdr:spPr>
        <a:xfrm>
          <a:off x="2649856" y="7210425"/>
          <a:ext cx="45719" cy="504825"/>
        </a:xfrm>
        <a:prstGeom prst="lef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19050</xdr:colOff>
      <xdr:row>44</xdr:row>
      <xdr:rowOff>114300</xdr:rowOff>
    </xdr:from>
    <xdr:to>
      <xdr:col>75</xdr:col>
      <xdr:colOff>152400</xdr:colOff>
      <xdr:row>52</xdr:row>
      <xdr:rowOff>9526</xdr:rowOff>
    </xdr:to>
    <xdr:sp macro="" textlink="">
      <xdr:nvSpPr>
        <xdr:cNvPr id="34" name="吹き出し: 折線 33">
          <a:extLst>
            <a:ext uri="{FF2B5EF4-FFF2-40B4-BE49-F238E27FC236}">
              <a16:creationId xmlns:a16="http://schemas.microsoft.com/office/drawing/2014/main" id="{00000000-0008-0000-0300-000022000000}"/>
            </a:ext>
          </a:extLst>
        </xdr:cNvPr>
        <xdr:cNvSpPr/>
      </xdr:nvSpPr>
      <xdr:spPr>
        <a:xfrm>
          <a:off x="10410825" y="9820275"/>
          <a:ext cx="2933700" cy="1533526"/>
        </a:xfrm>
        <a:prstGeom prst="borderCallout2">
          <a:avLst>
            <a:gd name="adj1" fmla="val 24529"/>
            <a:gd name="adj2" fmla="val -3802"/>
            <a:gd name="adj3" fmla="val 24951"/>
            <a:gd name="adj4" fmla="val -92346"/>
            <a:gd name="adj5" fmla="val 43299"/>
            <a:gd name="adj6" fmla="val -102090"/>
          </a:avLst>
        </a:prstGeom>
        <a:noFill/>
        <a:ln w="15875">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rgbClr val="0000FF"/>
              </a:solidFill>
              <a:effectLst/>
              <a:latin typeface="+mn-lt"/>
              <a:ea typeface="+mn-ea"/>
              <a:cs typeface="+mn-cs"/>
            </a:rPr>
            <a:t>「〇」の付</a:t>
          </a:r>
          <a:r>
            <a:rPr kumimoji="1" lang="ja-JP" altLang="en-US" sz="1100" b="1">
              <a:solidFill>
                <a:srgbClr val="0000FF"/>
              </a:solidFill>
              <a:effectLst/>
              <a:latin typeface="+mn-lt"/>
              <a:ea typeface="+mn-ea"/>
              <a:cs typeface="+mn-cs"/>
            </a:rPr>
            <a:t>く</a:t>
          </a:r>
          <a:r>
            <a:rPr kumimoji="1" lang="ja-JP" altLang="ja-JP" sz="1100" b="1">
              <a:solidFill>
                <a:srgbClr val="0000FF"/>
              </a:solidFill>
              <a:effectLst/>
              <a:latin typeface="+mn-lt"/>
              <a:ea typeface="+mn-ea"/>
              <a:cs typeface="+mn-cs"/>
            </a:rPr>
            <a:t>資料をご提示ください。</a:t>
          </a:r>
          <a:endParaRPr lang="ja-JP" altLang="ja-JP" b="1">
            <a:solidFill>
              <a:srgbClr val="0000FF"/>
            </a:solidFill>
            <a:effectLst/>
          </a:endParaRPr>
        </a:p>
        <a:p>
          <a:r>
            <a:rPr kumimoji="1" lang="ja-JP" altLang="ja-JP" sz="1100" b="1">
              <a:solidFill>
                <a:srgbClr val="0000FF"/>
              </a:solidFill>
              <a:effectLst/>
              <a:latin typeface="+mn-lt"/>
              <a:ea typeface="+mn-ea"/>
              <a:cs typeface="+mn-cs"/>
            </a:rPr>
            <a:t>なお落雷証明につきましては「修理代金見積書または請求書」</a:t>
          </a:r>
          <a:r>
            <a:rPr kumimoji="1" lang="ja-JP" altLang="en-US" sz="1100" b="1">
              <a:solidFill>
                <a:srgbClr val="0000FF"/>
              </a:solidFill>
              <a:effectLst/>
              <a:latin typeface="+mn-lt"/>
              <a:ea typeface="+mn-ea"/>
              <a:cs typeface="+mn-cs"/>
            </a:rPr>
            <a:t>や</a:t>
          </a:r>
          <a:r>
            <a:rPr kumimoji="1" lang="ja-JP" altLang="ja-JP" sz="1100" b="1">
              <a:solidFill>
                <a:srgbClr val="0000FF"/>
              </a:solidFill>
              <a:effectLst/>
              <a:latin typeface="+mn-lt"/>
              <a:ea typeface="+mn-ea"/>
              <a:cs typeface="+mn-cs"/>
            </a:rPr>
            <a:t>「事故物件修理不能証明書」に</a:t>
          </a:r>
          <a:r>
            <a:rPr kumimoji="1" lang="ja-JP" altLang="en-US" sz="1100" b="1">
              <a:solidFill>
                <a:srgbClr val="0000FF"/>
              </a:solidFill>
              <a:effectLst/>
              <a:latin typeface="+mn-lt"/>
              <a:ea typeface="+mn-ea"/>
              <a:cs typeface="+mn-cs"/>
            </a:rPr>
            <a:t>、落雷に起因する表記がない場合にお願いいたします。</a:t>
          </a:r>
          <a:endParaRPr kumimoji="1" lang="ja-JP" altLang="en-US" sz="1100" b="1" baseline="0">
            <a:solidFill>
              <a:srgbClr val="0000FF"/>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37</xdr:col>
          <xdr:colOff>12700</xdr:colOff>
          <xdr:row>27</xdr:row>
          <xdr:rowOff>0</xdr:rowOff>
        </xdr:to>
        <xdr:sp macro="" textlink="">
          <xdr:nvSpPr>
            <xdr:cNvPr id="7169" name="Option Button 1" descr="火災"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163338</xdr:colOff>
          <xdr:row>40</xdr:row>
          <xdr:rowOff>57150</xdr:rowOff>
        </xdr:from>
        <xdr:to>
          <xdr:col>24</xdr:col>
          <xdr:colOff>177800</xdr:colOff>
          <xdr:row>42</xdr:row>
          <xdr:rowOff>133350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3417713" y="8334375"/>
              <a:ext cx="1106662" cy="552450"/>
              <a:chOff x="652288" y="8705845"/>
              <a:chExt cx="1119362" cy="635013"/>
            </a:xfrm>
          </xdr:grpSpPr>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657225" y="8705845"/>
                <a:ext cx="587798"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1236243" y="8724900"/>
                <a:ext cx="52638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652288" y="9036049"/>
                <a:ext cx="535162"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1238250" y="9029707"/>
                <a:ext cx="533400" cy="311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別段</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xdr:col>
      <xdr:colOff>47625</xdr:colOff>
      <xdr:row>5</xdr:row>
      <xdr:rowOff>47625</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476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9525</xdr:colOff>
      <xdr:row>0</xdr:row>
      <xdr:rowOff>85725</xdr:rowOff>
    </xdr:from>
    <xdr:ext cx="4341510" cy="33640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09900" y="85725"/>
          <a:ext cx="4341510" cy="336404"/>
        </a:xfrm>
        <a:prstGeom prst="round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latin typeface="Meiryo UI" panose="020B0604030504040204" pitchFamily="50" charset="-128"/>
              <a:ea typeface="Meiryo UI" panose="020B0604030504040204" pitchFamily="50" charset="-128"/>
            </a:rPr>
            <a:t>保険金請求書兼事故状況報告書を入力後に、本シートの内容をご記入ください</a:t>
          </a:r>
          <a:endParaRPr kumimoji="1" lang="en-US" altLang="ja-JP" sz="1000" b="1">
            <a:latin typeface="Meiryo UI" panose="020B0604030504040204" pitchFamily="50" charset="-128"/>
            <a:ea typeface="Meiryo UI" panose="020B0604030504040204"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6D98-8B29-4266-B853-DEE658BCACC5}">
  <dimension ref="A1:XFC70"/>
  <sheetViews>
    <sheetView showGridLines="0" tabSelected="1" zoomScaleNormal="100" workbookViewId="0"/>
  </sheetViews>
  <sheetFormatPr defaultColWidth="0" defaultRowHeight="13" zeroHeight="1"/>
  <cols>
    <col min="1" max="10" width="9" customWidth="1"/>
    <col min="11" max="16383" width="9" hidden="1"/>
    <col min="16384" max="16384" width="5.90625" hidden="1"/>
  </cols>
  <sheetData>
    <row r="1" spans="2:2"/>
    <row r="2" spans="2:2"/>
    <row r="3" spans="2:2">
      <c r="B3" s="74" t="s">
        <v>86</v>
      </c>
    </row>
    <row r="4" spans="2:2">
      <c r="B4" s="75"/>
    </row>
    <row r="5" spans="2:2" ht="19">
      <c r="B5" s="76"/>
    </row>
    <row r="6" spans="2:2" ht="19">
      <c r="B6" s="76"/>
    </row>
    <row r="7" spans="2:2">
      <c r="B7" s="75" t="s">
        <v>87</v>
      </c>
    </row>
    <row r="8" spans="2:2" ht="21">
      <c r="B8" s="77"/>
    </row>
    <row r="9" spans="2:2" ht="25.5">
      <c r="B9" s="78"/>
    </row>
    <row r="10" spans="2:2">
      <c r="B10" s="69"/>
    </row>
    <row r="11" spans="2:2" ht="21">
      <c r="B11" s="79"/>
    </row>
    <row r="12" spans="2:2" ht="21">
      <c r="B12" s="79"/>
    </row>
    <row r="13" spans="2:2" ht="21">
      <c r="B13" s="79"/>
    </row>
    <row r="14" spans="2:2"/>
    <row r="15" spans="2:2"/>
    <row r="16" spans="2:2"/>
    <row r="17" spans="1:10"/>
    <row r="18" spans="1:10"/>
    <row r="19" spans="1:10"/>
    <row r="20" spans="1:10"/>
    <row r="21" spans="1:10"/>
    <row r="22" spans="1:10"/>
    <row r="23" spans="1:10" ht="21">
      <c r="E23" s="80" t="s">
        <v>140</v>
      </c>
    </row>
    <row r="24" spans="1:10"/>
    <row r="25" spans="1:10"/>
    <row r="26" spans="1:10"/>
    <row r="27" spans="1:10"/>
    <row r="28" spans="1:10"/>
    <row r="29" spans="1:10"/>
    <row r="30" spans="1:10"/>
    <row r="31" spans="1:10" ht="14">
      <c r="A31" s="147" t="s">
        <v>144</v>
      </c>
      <c r="B31" s="148"/>
      <c r="C31" s="148"/>
      <c r="D31" s="148"/>
      <c r="E31" s="148"/>
      <c r="F31" s="148"/>
      <c r="G31" s="148"/>
      <c r="H31" s="148"/>
      <c r="I31" s="148"/>
      <c r="J31" s="149"/>
    </row>
    <row r="32" spans="1:10" ht="14.15" customHeight="1"/>
    <row r="33" spans="1:10" ht="14.15" customHeight="1">
      <c r="A33" s="147" t="s">
        <v>141</v>
      </c>
      <c r="B33" s="148"/>
      <c r="C33" s="148"/>
      <c r="D33" s="148"/>
      <c r="E33" s="148"/>
      <c r="F33" s="148"/>
      <c r="G33" s="148"/>
      <c r="H33" s="148"/>
      <c r="I33" s="148"/>
      <c r="J33" s="149"/>
    </row>
    <row r="34" spans="1:10" ht="14">
      <c r="A34" s="147" t="s">
        <v>142</v>
      </c>
      <c r="B34" s="147"/>
      <c r="C34" s="147"/>
      <c r="D34" s="147"/>
      <c r="E34" s="147"/>
      <c r="F34" s="147"/>
      <c r="G34" s="147"/>
      <c r="H34" s="147"/>
      <c r="I34" s="147"/>
      <c r="J34" s="149"/>
    </row>
    <row r="35" spans="1:10" ht="14">
      <c r="A35" s="147" t="s">
        <v>143</v>
      </c>
      <c r="B35" s="147"/>
      <c r="C35" s="147"/>
      <c r="D35" s="147"/>
      <c r="E35" s="147"/>
      <c r="F35" s="147"/>
      <c r="G35" s="147"/>
      <c r="H35" s="147"/>
      <c r="I35" s="147"/>
    </row>
    <row r="36" spans="1:10" ht="21">
      <c r="A36" s="81"/>
    </row>
    <row r="37" spans="1:10"/>
    <row r="38" spans="1:10" ht="21">
      <c r="A38" s="81"/>
    </row>
    <row r="39" spans="1:10">
      <c r="A39" s="82"/>
    </row>
    <row r="40" spans="1:10">
      <c r="A40" s="69"/>
    </row>
    <row r="41" spans="1:10">
      <c r="A41" s="69"/>
    </row>
    <row r="42" spans="1:10"/>
    <row r="43" spans="1:10"/>
    <row r="44" spans="1:10"/>
    <row r="45" spans="1:10"/>
    <row r="46" spans="1:10" ht="19">
      <c r="F46" s="146" t="s">
        <v>79</v>
      </c>
    </row>
    <row r="47" spans="1:10" ht="19">
      <c r="F47" s="146"/>
    </row>
    <row r="48" spans="1:10" ht="19">
      <c r="F48" s="146"/>
    </row>
    <row r="49" customFormat="1"/>
    <row r="50" customFormat="1"/>
    <row r="51" customFormat="1"/>
    <row r="52" customFormat="1"/>
    <row r="53" customFormat="1" hidden="1"/>
    <row r="54" customFormat="1" hidden="1"/>
    <row r="55" customFormat="1" hidden="1"/>
    <row r="56" customFormat="1" hidden="1"/>
    <row r="57" customFormat="1" hidden="1"/>
    <row r="58" customFormat="1" hidden="1"/>
    <row r="59" customFormat="1" hidden="1"/>
    <row r="60" customFormat="1" hidden="1"/>
    <row r="61" customFormat="1" hidden="1"/>
    <row r="62" customFormat="1" hidden="1"/>
    <row r="63" customFormat="1" hidden="1"/>
    <row r="64" customFormat="1" hidden="1"/>
    <row r="65" customFormat="1" hidden="1"/>
    <row r="66" customFormat="1" hidden="1"/>
    <row r="67" customFormat="1" hidden="1"/>
    <row r="68" customFormat="1" hidden="1"/>
    <row r="69" customFormat="1" hidden="1"/>
    <row r="70" customFormat="1" hidden="1"/>
  </sheetData>
  <sheetProtection algorithmName="SHA-512" hashValue="Q3xn56EPvp1VwWt0r4qUENJbLOT9/FRyH4rZTGPtcTxmw6PYWJifPZTgnR7pvfQ4Fzb3i+JJJbNv28ZayEIkgg==" saltValue="JRJ0G8bjSwf5FexzK/pERA==" spinCount="100000" sheet="1" objects="1" scenarios="1"/>
  <mergeCells count="4">
    <mergeCell ref="A35:I35"/>
    <mergeCell ref="A31:J31"/>
    <mergeCell ref="A33:J33"/>
    <mergeCell ref="A34:J34"/>
  </mergeCells>
  <phoneticPr fontId="1"/>
  <printOptions horizontalCentered="1" verticalCentered="1"/>
  <pageMargins left="1.0236220472440944"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15E8-EAEC-488A-A4EA-AB16E2BC4C14}">
  <dimension ref="A2:I14"/>
  <sheetViews>
    <sheetView showGridLines="0" zoomScaleNormal="100" workbookViewId="0"/>
  </sheetViews>
  <sheetFormatPr defaultColWidth="0" defaultRowHeight="13"/>
  <cols>
    <col min="1" max="9" width="9" style="83" customWidth="1"/>
    <col min="10" max="16384" width="9" style="83" hidden="1"/>
  </cols>
  <sheetData>
    <row r="2" spans="1:9" ht="21">
      <c r="B2" s="81"/>
    </row>
    <row r="3" spans="1:9" ht="21">
      <c r="A3" s="152" t="s">
        <v>88</v>
      </c>
      <c r="B3" s="153"/>
      <c r="C3" s="153"/>
      <c r="D3" s="153"/>
      <c r="E3" s="153"/>
      <c r="F3" s="153"/>
      <c r="G3" s="153"/>
      <c r="H3" s="153"/>
    </row>
    <row r="4" spans="1:9" ht="21">
      <c r="A4" s="84"/>
      <c r="B4" s="85"/>
      <c r="C4" s="85"/>
      <c r="D4" s="85"/>
      <c r="E4" s="85"/>
      <c r="F4" s="85"/>
      <c r="G4" s="85"/>
      <c r="H4" s="85"/>
    </row>
    <row r="5" spans="1:9" ht="19">
      <c r="B5" s="86"/>
    </row>
    <row r="6" spans="1:9" ht="38">
      <c r="A6" s="87"/>
      <c r="B6" s="88" t="s">
        <v>89</v>
      </c>
      <c r="C6" s="150" t="s">
        <v>90</v>
      </c>
      <c r="D6" s="154"/>
      <c r="E6" s="154"/>
      <c r="F6" s="154"/>
      <c r="G6" s="154"/>
      <c r="H6" s="154"/>
      <c r="I6" s="88"/>
    </row>
    <row r="7" spans="1:9" ht="19">
      <c r="A7" s="87"/>
      <c r="B7" s="89"/>
      <c r="C7" s="155"/>
      <c r="D7" s="156"/>
      <c r="E7" s="156"/>
      <c r="F7" s="156"/>
      <c r="G7" s="156"/>
      <c r="H7" s="156"/>
      <c r="I7" s="87"/>
    </row>
    <row r="8" spans="1:9" ht="38">
      <c r="A8" s="87"/>
      <c r="B8" s="88" t="s">
        <v>91</v>
      </c>
      <c r="C8" s="154" t="s">
        <v>90</v>
      </c>
      <c r="D8" s="154"/>
      <c r="E8" s="154"/>
      <c r="F8" s="154"/>
      <c r="G8" s="154"/>
      <c r="H8" s="154"/>
      <c r="I8" s="88"/>
    </row>
    <row r="9" spans="1:9" ht="19">
      <c r="A9" s="87"/>
      <c r="B9" s="87"/>
      <c r="C9" s="157" t="s">
        <v>92</v>
      </c>
      <c r="D9" s="158"/>
      <c r="E9" s="158"/>
      <c r="F9" s="158"/>
      <c r="G9" s="158"/>
      <c r="H9" s="158"/>
      <c r="I9" s="87"/>
    </row>
    <row r="10" spans="1:9" ht="19">
      <c r="A10" s="87"/>
      <c r="B10" s="87"/>
      <c r="C10" s="90"/>
      <c r="D10" s="91"/>
      <c r="E10" s="91"/>
      <c r="F10" s="91"/>
      <c r="G10" s="91"/>
      <c r="H10" s="91"/>
      <c r="I10" s="87"/>
    </row>
    <row r="11" spans="1:9" ht="37.5" customHeight="1">
      <c r="A11" s="87"/>
      <c r="B11" s="88" t="s">
        <v>93</v>
      </c>
      <c r="C11" s="150" t="s">
        <v>94</v>
      </c>
      <c r="D11" s="151"/>
      <c r="E11" s="151"/>
      <c r="F11" s="151"/>
      <c r="G11" s="151"/>
      <c r="H11" s="151"/>
      <c r="I11" s="88"/>
    </row>
    <row r="12" spans="1:9" ht="19">
      <c r="A12" s="87"/>
      <c r="B12" s="89"/>
      <c r="C12" s="87"/>
      <c r="D12" s="87"/>
      <c r="E12" s="87"/>
      <c r="F12" s="87"/>
      <c r="G12" s="87"/>
      <c r="H12" s="87"/>
      <c r="I12" s="87"/>
    </row>
    <row r="13" spans="1:9" ht="37.5" customHeight="1">
      <c r="A13" s="87"/>
      <c r="B13" s="88" t="s">
        <v>95</v>
      </c>
      <c r="C13" s="150" t="s">
        <v>96</v>
      </c>
      <c r="D13" s="151"/>
      <c r="E13" s="151"/>
      <c r="F13" s="151"/>
      <c r="G13" s="151"/>
      <c r="H13" s="151"/>
      <c r="I13" s="88"/>
    </row>
    <row r="14" spans="1:9" ht="19">
      <c r="A14" s="87"/>
      <c r="B14" s="89"/>
      <c r="C14" s="87"/>
      <c r="D14" s="87"/>
      <c r="E14" s="87"/>
      <c r="F14" s="87"/>
      <c r="G14" s="87"/>
      <c r="H14" s="87"/>
      <c r="I14" s="87"/>
    </row>
  </sheetData>
  <sheetProtection algorithmName="SHA-512" hashValue="0PBl6LIqvxHRLqKAio1iR7fLhDrHal45jawH/epjnNjAIaOaUB4Y9VT0GyKk5mPb+46ebV8iGDUy0u53mBLQFQ==" saltValue="Mniprwwvp1oPUgqlYArInQ==" spinCount="100000" sheet="1" objects="1" scenarios="1"/>
  <mergeCells count="7">
    <mergeCell ref="C13:H13"/>
    <mergeCell ref="A3:H3"/>
    <mergeCell ref="C6:H6"/>
    <mergeCell ref="C7:H7"/>
    <mergeCell ref="C8:H8"/>
    <mergeCell ref="C9:H9"/>
    <mergeCell ref="C11:H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43D43-2DF6-4183-A7C3-164F6323DD25}">
  <sheetPr codeName="Sheet1">
    <pageSetUpPr fitToPage="1"/>
  </sheetPr>
  <dimension ref="A1:BT74"/>
  <sheetViews>
    <sheetView showGridLines="0" showZeros="0" topLeftCell="A5" zoomScaleNormal="100" zoomScaleSheetLayoutView="100" workbookViewId="0">
      <selection activeCell="BE16" sqref="BE16:BO17"/>
    </sheetView>
  </sheetViews>
  <sheetFormatPr defaultColWidth="0" defaultRowHeight="15" zeroHeight="1" outlineLevelRow="1"/>
  <cols>
    <col min="1" max="36" width="2.6328125" style="1" customWidth="1"/>
    <col min="37" max="37" width="2.26953125" style="1" customWidth="1"/>
    <col min="38" max="38" width="1" style="1" hidden="1" customWidth="1"/>
    <col min="39" max="39" width="7.7265625" style="18" hidden="1" customWidth="1"/>
    <col min="40" max="40" width="6.08984375" style="17" hidden="1" customWidth="1"/>
    <col min="41" max="41" width="7.453125" style="17" hidden="1" customWidth="1"/>
    <col min="42" max="42" width="6.08984375" style="17" hidden="1" customWidth="1"/>
    <col min="43" max="44" width="2.6328125" style="17" hidden="1" customWidth="1"/>
    <col min="45" max="45" width="5.36328125" style="1" hidden="1" customWidth="1"/>
    <col min="46" max="46" width="2.90625" style="1" hidden="1" customWidth="1"/>
    <col min="47" max="47" width="11.7265625" style="1" hidden="1" customWidth="1"/>
    <col min="48" max="52" width="2.6328125" style="1" hidden="1" customWidth="1"/>
    <col min="53" max="53" width="2.6328125" style="140" customWidth="1"/>
    <col min="54" max="72" width="2.6328125" style="1" customWidth="1"/>
    <col min="73" max="73" width="2.6328125" style="1" hidden="1" customWidth="1"/>
    <col min="74" max="16384" width="2.6328125" style="1" hidden="1"/>
  </cols>
  <sheetData>
    <row r="1" spans="1:67" s="14" customFormat="1" ht="14" hidden="1" outlineLevel="1">
      <c r="A1" s="28" t="s">
        <v>20</v>
      </c>
      <c r="C1" s="13"/>
      <c r="D1" s="13"/>
      <c r="AG1" s="125"/>
      <c r="AH1" s="126"/>
      <c r="AK1" s="129"/>
      <c r="AL1" s="125"/>
      <c r="AM1" s="44" t="s">
        <v>71</v>
      </c>
      <c r="AN1" s="19" t="s">
        <v>70</v>
      </c>
      <c r="AO1" s="19"/>
      <c r="AQ1" s="17">
        <v>1</v>
      </c>
      <c r="AR1" s="17" t="s">
        <v>58</v>
      </c>
      <c r="AS1" s="17">
        <v>1</v>
      </c>
      <c r="AT1" s="17" t="s">
        <v>83</v>
      </c>
      <c r="AW1" s="32"/>
      <c r="BA1" s="139"/>
    </row>
    <row r="2" spans="1:67" s="14" customFormat="1" ht="14" hidden="1" outlineLevel="1">
      <c r="A2" s="280" t="s">
        <v>10</v>
      </c>
      <c r="B2" s="280"/>
      <c r="C2" s="280"/>
      <c r="D2" s="280"/>
      <c r="E2" s="280"/>
      <c r="F2" s="281" t="s">
        <v>79</v>
      </c>
      <c r="G2" s="281"/>
      <c r="H2" s="281"/>
      <c r="I2" s="281"/>
      <c r="J2" s="281"/>
      <c r="K2" s="281"/>
      <c r="L2" s="281"/>
      <c r="M2" s="281"/>
      <c r="N2" s="281"/>
      <c r="O2" s="281"/>
      <c r="P2" s="281"/>
      <c r="AM2" s="66" t="b">
        <v>0</v>
      </c>
      <c r="AN2" s="66" t="b">
        <v>0</v>
      </c>
      <c r="AO2" s="124"/>
      <c r="AQ2" s="17">
        <v>2</v>
      </c>
      <c r="AR2" s="17" t="s">
        <v>59</v>
      </c>
      <c r="AS2" s="17">
        <v>2</v>
      </c>
      <c r="AT2" s="17" t="s">
        <v>84</v>
      </c>
      <c r="BA2" s="139"/>
    </row>
    <row r="3" spans="1:67" s="14" customFormat="1" ht="14" hidden="1" outlineLevel="1">
      <c r="A3" s="290"/>
      <c r="B3" s="290"/>
      <c r="C3" s="290"/>
      <c r="D3" s="290"/>
      <c r="E3" s="290"/>
      <c r="F3" s="278"/>
      <c r="G3" s="278"/>
      <c r="H3" s="278"/>
      <c r="I3" s="278"/>
      <c r="J3" s="278"/>
      <c r="K3" s="278"/>
      <c r="L3" s="278"/>
      <c r="M3" s="278"/>
      <c r="N3" s="278"/>
      <c r="O3" s="278"/>
      <c r="P3" s="278"/>
      <c r="AM3" s="66" t="b">
        <v>0</v>
      </c>
      <c r="AN3" s="66" t="b">
        <v>0</v>
      </c>
      <c r="AO3" s="130"/>
      <c r="AQ3" s="17">
        <v>3</v>
      </c>
      <c r="AR3" s="17" t="s">
        <v>60</v>
      </c>
      <c r="AS3" s="17">
        <v>3</v>
      </c>
      <c r="AT3" s="17" t="s">
        <v>82</v>
      </c>
      <c r="BA3" s="139"/>
    </row>
    <row r="4" spans="1:67" s="14" customFormat="1" ht="14" hidden="1" outlineLevel="1">
      <c r="A4" s="290"/>
      <c r="B4" s="290"/>
      <c r="C4" s="290"/>
      <c r="D4" s="290"/>
      <c r="E4" s="290"/>
      <c r="F4" s="278"/>
      <c r="G4" s="278"/>
      <c r="H4" s="278"/>
      <c r="I4" s="278"/>
      <c r="J4" s="278"/>
      <c r="K4" s="278"/>
      <c r="L4" s="278"/>
      <c r="M4" s="278"/>
      <c r="N4" s="278"/>
      <c r="O4" s="278"/>
      <c r="P4" s="278"/>
      <c r="AM4" s="66" t="b">
        <v>0</v>
      </c>
      <c r="AN4" s="66" t="b">
        <v>0</v>
      </c>
      <c r="AO4" s="130"/>
      <c r="AQ4" s="17">
        <v>4</v>
      </c>
      <c r="AR4" s="17" t="s">
        <v>61</v>
      </c>
      <c r="AS4" s="17">
        <v>4</v>
      </c>
      <c r="AT4" s="17" t="s">
        <v>85</v>
      </c>
      <c r="BA4" s="139"/>
    </row>
    <row r="5" spans="1:67" s="14" customFormat="1" collapsed="1">
      <c r="B5" s="55"/>
      <c r="C5" s="55"/>
      <c r="D5" s="55"/>
      <c r="E5" s="55"/>
      <c r="F5" s="55"/>
      <c r="G5" s="55"/>
      <c r="H5" s="55"/>
      <c r="I5" s="55"/>
      <c r="J5" s="55"/>
      <c r="K5" s="55"/>
      <c r="L5" s="55"/>
      <c r="M5" s="55"/>
      <c r="N5" s="55"/>
      <c r="O5" s="55"/>
      <c r="P5" s="55"/>
      <c r="Q5" s="55"/>
      <c r="S5" s="56"/>
      <c r="T5" s="56"/>
      <c r="U5" s="56"/>
      <c r="V5" s="56"/>
      <c r="W5" s="56"/>
      <c r="X5" s="56"/>
      <c r="Y5" s="48"/>
      <c r="Z5" s="48"/>
      <c r="AA5" s="48"/>
      <c r="AB5" s="48"/>
      <c r="AC5" s="48"/>
      <c r="AD5" s="17"/>
      <c r="AI5" s="127"/>
      <c r="AJ5" s="128"/>
      <c r="AM5" s="66" t="b">
        <v>0</v>
      </c>
      <c r="AN5" s="5"/>
      <c r="AO5" s="134"/>
      <c r="AP5" s="17"/>
      <c r="AR5" s="17"/>
      <c r="AS5" s="17"/>
      <c r="AT5" s="17"/>
      <c r="AU5" s="17"/>
      <c r="BA5" s="139"/>
    </row>
    <row r="6" spans="1:67" s="14" customFormat="1" ht="14">
      <c r="B6" s="55"/>
      <c r="C6" s="55"/>
      <c r="D6" s="55"/>
      <c r="E6" s="55"/>
      <c r="F6" s="55"/>
      <c r="G6" s="55"/>
      <c r="H6" s="55"/>
      <c r="I6" s="55"/>
      <c r="J6" s="55"/>
      <c r="K6" s="55"/>
      <c r="L6" s="55"/>
      <c r="M6" s="55"/>
      <c r="N6" s="55"/>
      <c r="O6" s="55"/>
      <c r="P6" s="55"/>
      <c r="Q6" s="55"/>
      <c r="S6" s="56"/>
      <c r="T6" s="56"/>
      <c r="U6" s="56"/>
      <c r="V6" s="56"/>
      <c r="W6" s="56"/>
      <c r="X6" s="56"/>
      <c r="Y6" s="48"/>
      <c r="Z6" s="48"/>
      <c r="AA6" s="48"/>
      <c r="AB6" s="48"/>
      <c r="AC6" s="48"/>
      <c r="AD6" s="17"/>
      <c r="AM6" s="66" t="b">
        <v>0</v>
      </c>
      <c r="AN6" s="17"/>
      <c r="AP6" s="17"/>
      <c r="AR6" s="17"/>
      <c r="AS6" s="17"/>
      <c r="AT6" s="17"/>
      <c r="AU6" s="17"/>
      <c r="BA6" s="139"/>
    </row>
    <row r="7" spans="1:67" s="14" customFormat="1" ht="14">
      <c r="B7" s="55"/>
      <c r="C7" s="55"/>
      <c r="D7" s="55"/>
      <c r="E7" s="55"/>
      <c r="F7" s="55"/>
      <c r="G7" s="55"/>
      <c r="H7" s="55"/>
      <c r="I7" s="55"/>
      <c r="J7" s="55"/>
      <c r="K7" s="55"/>
      <c r="L7" s="55"/>
      <c r="M7" s="55"/>
      <c r="N7" s="55"/>
      <c r="O7" s="55"/>
      <c r="P7" s="55"/>
      <c r="Q7" s="55"/>
      <c r="S7" s="56"/>
      <c r="T7" s="56"/>
      <c r="U7" s="56"/>
      <c r="V7" s="56"/>
      <c r="W7" s="56"/>
      <c r="X7" s="56"/>
      <c r="Y7" s="48"/>
      <c r="Z7" s="48"/>
      <c r="AA7" s="48"/>
      <c r="AB7" s="48"/>
      <c r="AC7" s="48"/>
      <c r="AD7" s="17"/>
      <c r="AM7" s="18"/>
      <c r="AN7" s="17"/>
      <c r="AP7" s="17"/>
      <c r="AR7" s="17"/>
      <c r="AS7" s="17"/>
      <c r="AT7" s="17"/>
      <c r="AU7" s="17"/>
      <c r="BA7" s="139"/>
    </row>
    <row r="8" spans="1:67" ht="15.75" customHeight="1">
      <c r="A8" s="279" t="s">
        <v>56</v>
      </c>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63"/>
      <c r="AM8" s="43"/>
      <c r="AN8" s="59"/>
      <c r="AO8" s="43"/>
      <c r="AP8" s="1"/>
    </row>
    <row r="9" spans="1:67" ht="15.75" customHeight="1">
      <c r="A9" s="279"/>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63"/>
      <c r="AM9" s="43"/>
      <c r="AN9" s="68"/>
      <c r="AO9" s="60" t="e">
        <f>IF(AND($F$4&lt;&gt;"",$AI$5=0),VLOOKUP($AM$9,$AQ$1:$AR$4,2,0),VLOOKUP($AI$5,$AQ$1:$AR$4,2,0))</f>
        <v>#N/A</v>
      </c>
      <c r="AP9" s="1"/>
    </row>
    <row r="10" spans="1:67" ht="2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67" ht="22">
      <c r="A11" s="3" t="s">
        <v>4</v>
      </c>
      <c r="B11" s="6"/>
      <c r="C11" s="6"/>
      <c r="D11" s="6"/>
      <c r="E11" s="6"/>
      <c r="F11" s="6"/>
      <c r="G11" s="6"/>
      <c r="H11" s="6"/>
      <c r="I11" s="6"/>
      <c r="J11" s="6"/>
      <c r="K11" s="6"/>
      <c r="L11" s="6"/>
      <c r="M11" s="6"/>
      <c r="N11" s="6"/>
      <c r="O11" s="6"/>
      <c r="P11" s="6"/>
      <c r="Q11" s="6"/>
      <c r="R11" s="6"/>
      <c r="S11" s="6"/>
      <c r="T11" s="6"/>
      <c r="U11" s="6"/>
      <c r="V11" s="6"/>
      <c r="W11" s="6"/>
      <c r="X11" s="288" t="s">
        <v>9</v>
      </c>
      <c r="Y11" s="288"/>
      <c r="Z11" s="289" t="str">
        <f>VLOOKUP(BE16,【マスタ】リース会社!$A$1:$B$4,2,0)</f>
        <v>東京都中央区銀座8丁目13番1号</v>
      </c>
      <c r="AA11" s="289"/>
      <c r="AB11" s="289"/>
      <c r="AC11" s="289"/>
      <c r="AD11" s="289"/>
      <c r="AE11" s="289"/>
      <c r="AF11" s="289"/>
      <c r="AG11" s="289"/>
      <c r="AH11" s="289"/>
      <c r="AI11" s="289"/>
      <c r="AJ11" s="289"/>
      <c r="AK11" s="289"/>
      <c r="AL11" s="64"/>
    </row>
    <row r="12" spans="1:67" ht="19.5" customHeight="1">
      <c r="A12" s="6"/>
      <c r="B12" s="6"/>
      <c r="C12" s="6"/>
      <c r="D12" s="6"/>
      <c r="E12" s="6"/>
      <c r="F12" s="6"/>
      <c r="G12" s="6"/>
      <c r="H12" s="6"/>
      <c r="I12" s="6"/>
      <c r="J12" s="6"/>
      <c r="K12" s="6"/>
      <c r="L12" s="6"/>
      <c r="M12" s="6"/>
      <c r="N12" s="6"/>
      <c r="O12" s="6"/>
      <c r="P12" s="6"/>
      <c r="Q12" s="6"/>
      <c r="R12" s="6"/>
      <c r="S12" s="6"/>
      <c r="T12" s="6"/>
      <c r="U12" s="6"/>
      <c r="V12" s="6"/>
      <c r="W12" s="6"/>
      <c r="X12" s="6"/>
      <c r="Y12" s="6"/>
      <c r="Z12" s="291" t="str">
        <f>VLOOKUP(BE16,【マスタ】リース会社!$A$1:$B$4,1,0)</f>
        <v>ＪＡ三井リース株式会社</v>
      </c>
      <c r="AA12" s="291"/>
      <c r="AB12" s="291"/>
      <c r="AC12" s="291"/>
      <c r="AD12" s="291"/>
      <c r="AE12" s="291"/>
      <c r="AF12" s="291"/>
      <c r="AG12" s="291"/>
      <c r="AH12" s="291"/>
      <c r="AI12" s="291"/>
      <c r="AJ12" s="291"/>
      <c r="AK12" s="291"/>
      <c r="AL12" s="61"/>
    </row>
    <row r="13" spans="1:67" ht="21" customHeight="1">
      <c r="A13" s="292" t="s">
        <v>145</v>
      </c>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62"/>
    </row>
    <row r="14" spans="1:67" ht="21" customHeight="1">
      <c r="A14" s="29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62"/>
      <c r="AV14" s="2"/>
      <c r="AW14" s="2"/>
      <c r="AX14" s="2"/>
      <c r="AY14" s="2"/>
      <c r="AZ14" s="2"/>
      <c r="BB14" s="2"/>
      <c r="BE14" s="159" t="s">
        <v>139</v>
      </c>
      <c r="BF14" s="160"/>
      <c r="BG14" s="160"/>
      <c r="BH14" s="160"/>
      <c r="BI14" s="160"/>
      <c r="BJ14" s="160"/>
      <c r="BK14" s="160"/>
      <c r="BL14" s="160"/>
      <c r="BM14" s="149"/>
      <c r="BN14" s="149"/>
      <c r="BO14" s="149"/>
    </row>
    <row r="15" spans="1:67" ht="21" customHeight="1" thickBot="1">
      <c r="A15" s="292"/>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62"/>
      <c r="AV15" s="2"/>
      <c r="AW15" s="138"/>
      <c r="AX15" s="138"/>
      <c r="AY15" s="138"/>
      <c r="AZ15" s="138"/>
      <c r="BA15" s="141"/>
      <c r="BB15" s="138"/>
      <c r="BE15" s="160"/>
      <c r="BF15" s="160"/>
      <c r="BG15" s="160"/>
      <c r="BH15" s="160"/>
      <c r="BI15" s="160"/>
      <c r="BJ15" s="160"/>
      <c r="BK15" s="160"/>
      <c r="BL15" s="160"/>
      <c r="BM15" s="149"/>
      <c r="BN15" s="149"/>
      <c r="BO15" s="149"/>
    </row>
    <row r="16" spans="1:67" ht="21" customHeight="1">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62"/>
      <c r="AV16" s="2"/>
      <c r="AW16" s="138"/>
      <c r="AX16" s="138"/>
      <c r="AY16" s="138"/>
      <c r="AZ16" s="138"/>
      <c r="BA16" s="141"/>
      <c r="BB16" s="138"/>
      <c r="BC16" s="138"/>
      <c r="BD16" s="138"/>
      <c r="BE16" s="161" t="s">
        <v>79</v>
      </c>
      <c r="BF16" s="162"/>
      <c r="BG16" s="162"/>
      <c r="BH16" s="162"/>
      <c r="BI16" s="162"/>
      <c r="BJ16" s="162"/>
      <c r="BK16" s="162"/>
      <c r="BL16" s="162"/>
      <c r="BM16" s="162"/>
      <c r="BN16" s="162"/>
      <c r="BO16" s="163"/>
    </row>
    <row r="17" spans="1:67" ht="21" customHeight="1" thickBot="1">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62"/>
      <c r="AV17" s="2"/>
      <c r="AW17" s="2"/>
      <c r="AX17" s="2"/>
      <c r="AY17" s="2"/>
      <c r="AZ17" s="2"/>
      <c r="BB17" s="2"/>
      <c r="BC17" s="2"/>
      <c r="BD17" s="2"/>
      <c r="BE17" s="164"/>
      <c r="BF17" s="165"/>
      <c r="BG17" s="165"/>
      <c r="BH17" s="165"/>
      <c r="BI17" s="165"/>
      <c r="BJ17" s="165"/>
      <c r="BK17" s="165"/>
      <c r="BL17" s="165"/>
      <c r="BM17" s="165"/>
      <c r="BN17" s="165"/>
      <c r="BO17" s="166"/>
    </row>
    <row r="18" spans="1:67" ht="14.15" customHeight="1">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62"/>
    </row>
    <row r="19" spans="1:67" ht="9" customHeight="1">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62"/>
    </row>
    <row r="20" spans="1:67" s="5" customFormat="1" ht="15.5" thickBot="1">
      <c r="B20" s="12" t="s">
        <v>21</v>
      </c>
      <c r="C20" s="8"/>
      <c r="D20" s="8"/>
      <c r="E20" s="8"/>
      <c r="F20" s="8"/>
      <c r="G20" s="8"/>
      <c r="H20" s="8"/>
      <c r="I20" s="8"/>
      <c r="J20" s="8"/>
      <c r="K20" s="42"/>
      <c r="L20" s="42"/>
      <c r="M20" s="42"/>
      <c r="N20" s="42"/>
      <c r="O20" s="42"/>
      <c r="P20" s="42"/>
      <c r="Q20" s="42"/>
      <c r="R20" s="42"/>
      <c r="S20" s="42"/>
      <c r="T20" s="42"/>
      <c r="U20" s="9"/>
      <c r="V20" s="9"/>
      <c r="W20" s="9"/>
      <c r="X20" s="9"/>
      <c r="Y20" s="9"/>
      <c r="Z20" s="9"/>
      <c r="AA20" s="9"/>
      <c r="AB20" s="9"/>
      <c r="AC20" s="9"/>
      <c r="AD20" s="9"/>
      <c r="AE20" s="9"/>
      <c r="AF20" s="9"/>
      <c r="AG20" s="9"/>
      <c r="AH20" s="9"/>
      <c r="AI20" s="9"/>
      <c r="AJ20" s="9"/>
      <c r="AM20" s="22"/>
      <c r="BA20" s="142"/>
    </row>
    <row r="21" spans="1:67" s="4" customFormat="1" ht="20.5" customHeight="1">
      <c r="B21" s="244" t="s">
        <v>0</v>
      </c>
      <c r="C21" s="245"/>
      <c r="D21" s="245"/>
      <c r="E21" s="245"/>
      <c r="F21" s="253"/>
      <c r="G21" s="254"/>
      <c r="H21" s="254"/>
      <c r="I21" s="254"/>
      <c r="J21" s="254"/>
      <c r="K21" s="255"/>
      <c r="L21" s="245" t="s">
        <v>1</v>
      </c>
      <c r="M21" s="245"/>
      <c r="N21" s="245"/>
      <c r="O21" s="245"/>
      <c r="P21" s="285"/>
      <c r="Q21" s="286"/>
      <c r="R21" s="286"/>
      <c r="S21" s="286"/>
      <c r="T21" s="286"/>
      <c r="U21" s="286"/>
      <c r="V21" s="287"/>
      <c r="W21" s="248" t="s">
        <v>19</v>
      </c>
      <c r="X21" s="249"/>
      <c r="Y21" s="249"/>
      <c r="Z21" s="249"/>
      <c r="AA21" s="249"/>
      <c r="AB21" s="282"/>
      <c r="AC21" s="283"/>
      <c r="AD21" s="283"/>
      <c r="AE21" s="283"/>
      <c r="AF21" s="283"/>
      <c r="AG21" s="283"/>
      <c r="AH21" s="283"/>
      <c r="AI21" s="283"/>
      <c r="AJ21" s="284"/>
      <c r="BA21" s="143"/>
    </row>
    <row r="22" spans="1:67" s="4" customFormat="1" ht="20.5" customHeight="1" thickBot="1">
      <c r="B22" s="246" t="s">
        <v>7</v>
      </c>
      <c r="C22" s="247"/>
      <c r="D22" s="247"/>
      <c r="E22" s="247"/>
      <c r="F22" s="250"/>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2"/>
      <c r="AM22" s="23"/>
      <c r="AN22" s="5"/>
      <c r="BA22" s="143"/>
    </row>
    <row r="23" spans="1:67" s="7" customFormat="1" ht="4.5" customHeight="1">
      <c r="B23" s="8"/>
      <c r="C23" s="8"/>
      <c r="D23" s="8"/>
      <c r="E23" s="8"/>
      <c r="F23" s="8"/>
      <c r="G23" s="8"/>
      <c r="H23" s="8"/>
      <c r="I23" s="8"/>
      <c r="J23" s="8"/>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M23" s="24"/>
      <c r="AN23" s="21"/>
      <c r="AO23" s="21"/>
      <c r="AP23" s="21"/>
      <c r="AQ23" s="21"/>
      <c r="AR23" s="21"/>
      <c r="BA23" s="143"/>
    </row>
    <row r="24" spans="1:67" s="7" customFormat="1" ht="15.5" thickBot="1">
      <c r="B24" s="12" t="s">
        <v>22</v>
      </c>
      <c r="C24" s="8"/>
      <c r="D24" s="8"/>
      <c r="E24" s="8"/>
      <c r="F24" s="8"/>
      <c r="G24" s="8"/>
      <c r="H24" s="8"/>
      <c r="I24" s="8"/>
      <c r="J24" s="8"/>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M24" s="24"/>
      <c r="AN24" s="21"/>
      <c r="AO24" s="21"/>
      <c r="AP24" s="21"/>
      <c r="AQ24" s="21"/>
      <c r="AR24" s="21"/>
      <c r="BA24" s="143"/>
    </row>
    <row r="25" spans="1:67" s="4" customFormat="1" ht="33" customHeight="1">
      <c r="B25" s="239" t="s">
        <v>77</v>
      </c>
      <c r="C25" s="240"/>
      <c r="D25" s="240"/>
      <c r="E25" s="240"/>
      <c r="F25" s="240"/>
      <c r="G25" s="240"/>
      <c r="H25" s="240"/>
      <c r="I25" s="241"/>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3"/>
      <c r="AM25" s="23"/>
      <c r="AN25" s="20"/>
      <c r="AO25" s="20"/>
      <c r="AP25" s="20"/>
      <c r="AQ25" s="20"/>
      <c r="AR25" s="20"/>
      <c r="BA25" s="143"/>
    </row>
    <row r="26" spans="1:67" s="4" customFormat="1" ht="20.5" customHeight="1">
      <c r="B26" s="293" t="s">
        <v>80</v>
      </c>
      <c r="C26" s="294"/>
      <c r="D26" s="294"/>
      <c r="E26" s="294"/>
      <c r="F26" s="294"/>
      <c r="G26" s="294"/>
      <c r="H26" s="294"/>
      <c r="I26" s="295"/>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7"/>
      <c r="AJ26" s="298"/>
      <c r="AP26" s="20"/>
      <c r="AQ26" s="20"/>
      <c r="AR26" s="20"/>
      <c r="BA26" s="143"/>
    </row>
    <row r="27" spans="1:67" s="4" customFormat="1" ht="20.5" customHeight="1">
      <c r="B27" s="299" t="s">
        <v>6</v>
      </c>
      <c r="C27" s="300"/>
      <c r="D27" s="300"/>
      <c r="E27" s="300"/>
      <c r="F27" s="300"/>
      <c r="G27" s="300"/>
      <c r="H27" s="300"/>
      <c r="I27" s="301"/>
      <c r="J27" s="301"/>
      <c r="K27" s="301"/>
      <c r="L27" s="301"/>
      <c r="M27" s="301"/>
      <c r="N27" s="301"/>
      <c r="O27" s="301"/>
      <c r="P27" s="302"/>
      <c r="Q27" s="303" t="s">
        <v>2</v>
      </c>
      <c r="R27" s="304"/>
      <c r="S27" s="304"/>
      <c r="T27" s="304"/>
      <c r="U27" s="305"/>
      <c r="V27" s="306"/>
      <c r="W27" s="306"/>
      <c r="X27" s="306"/>
      <c r="Y27" s="306"/>
      <c r="Z27" s="306"/>
      <c r="AA27" s="306"/>
      <c r="AB27" s="306"/>
      <c r="AC27" s="306"/>
      <c r="AD27" s="306"/>
      <c r="AE27" s="306"/>
      <c r="AF27" s="306"/>
      <c r="AG27" s="306"/>
      <c r="AH27" s="306"/>
      <c r="AI27" s="306"/>
      <c r="AJ27" s="307"/>
      <c r="AK27" s="43"/>
      <c r="AL27" s="43"/>
      <c r="AP27" s="20"/>
      <c r="AQ27" s="20"/>
      <c r="BA27" s="143"/>
    </row>
    <row r="28" spans="1:67" ht="22.5" customHeight="1">
      <c r="B28" s="311" t="s">
        <v>3</v>
      </c>
      <c r="C28" s="312"/>
      <c r="D28" s="312"/>
      <c r="E28" s="312"/>
      <c r="F28" s="312"/>
      <c r="G28" s="312"/>
      <c r="H28" s="313"/>
      <c r="I28" s="335"/>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7"/>
      <c r="AN28" s="1"/>
      <c r="AO28" s="1"/>
      <c r="AP28" s="1"/>
      <c r="AQ28" s="1"/>
      <c r="AR28" s="1"/>
    </row>
    <row r="29" spans="1:67" ht="22.5" customHeight="1">
      <c r="B29" s="314"/>
      <c r="C29" s="315"/>
      <c r="D29" s="315"/>
      <c r="E29" s="315"/>
      <c r="F29" s="315"/>
      <c r="G29" s="315"/>
      <c r="H29" s="316"/>
      <c r="I29" s="335"/>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7"/>
      <c r="AN29" s="1"/>
      <c r="AO29" s="1"/>
      <c r="AP29" s="1"/>
      <c r="AQ29" s="1"/>
      <c r="AR29" s="1"/>
    </row>
    <row r="30" spans="1:67" ht="22.5" customHeight="1">
      <c r="B30" s="314"/>
      <c r="C30" s="315"/>
      <c r="D30" s="315"/>
      <c r="E30" s="315"/>
      <c r="F30" s="315"/>
      <c r="G30" s="315"/>
      <c r="H30" s="316"/>
      <c r="I30" s="335"/>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7"/>
      <c r="AN30" s="1"/>
      <c r="AO30" s="1"/>
      <c r="AP30" s="1"/>
      <c r="AQ30" s="1"/>
      <c r="AR30" s="1"/>
    </row>
    <row r="31" spans="1:67" ht="22.5" customHeight="1">
      <c r="B31" s="314"/>
      <c r="C31" s="315"/>
      <c r="D31" s="315"/>
      <c r="E31" s="315"/>
      <c r="F31" s="315"/>
      <c r="G31" s="315"/>
      <c r="H31" s="316"/>
      <c r="I31" s="335"/>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7"/>
      <c r="AK31" s="10"/>
      <c r="AL31" s="10"/>
    </row>
    <row r="32" spans="1:67" ht="25.5" customHeight="1">
      <c r="B32" s="317"/>
      <c r="C32" s="318"/>
      <c r="D32" s="318"/>
      <c r="E32" s="318"/>
      <c r="F32" s="318"/>
      <c r="G32" s="318"/>
      <c r="H32" s="319"/>
      <c r="I32" s="308" t="e">
        <f>"記入例："&amp;VLOOKUP($AO$9,$AR$1:$AT$4,3,0)</f>
        <v>#N/A</v>
      </c>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10"/>
      <c r="AK32" s="10"/>
      <c r="AL32" s="10"/>
    </row>
    <row r="33" spans="2:53" s="4" customFormat="1" ht="20.5" customHeight="1">
      <c r="B33" s="299" t="str">
        <f>IFERROR(IF(AO9="火災","届出所轄消防署",IF(AO9="盗難","届出所轄警察署","修理先会社・部署名")),"")</f>
        <v/>
      </c>
      <c r="C33" s="300"/>
      <c r="D33" s="300"/>
      <c r="E33" s="300"/>
      <c r="F33" s="300"/>
      <c r="G33" s="300"/>
      <c r="H33" s="300"/>
      <c r="I33" s="332"/>
      <c r="J33" s="333"/>
      <c r="K33" s="333"/>
      <c r="L33" s="333"/>
      <c r="M33" s="333"/>
      <c r="N33" s="333"/>
      <c r="O33" s="333"/>
      <c r="P33" s="333"/>
      <c r="Q33" s="333"/>
      <c r="R33" s="333"/>
      <c r="S33" s="333"/>
      <c r="T33" s="333"/>
      <c r="U33" s="334"/>
      <c r="V33" s="331" t="str">
        <f>IFERROR(IF($AO$9="盗難","受理番号",""),"")</f>
        <v/>
      </c>
      <c r="W33" s="331"/>
      <c r="X33" s="331"/>
      <c r="Y33" s="331"/>
      <c r="Z33" s="331"/>
      <c r="AA33" s="331"/>
      <c r="AB33" s="331"/>
      <c r="AC33" s="326"/>
      <c r="AD33" s="326"/>
      <c r="AE33" s="326"/>
      <c r="AF33" s="326"/>
      <c r="AG33" s="326"/>
      <c r="AH33" s="326"/>
      <c r="AI33" s="326"/>
      <c r="AJ33" s="327"/>
      <c r="AM33" s="25"/>
      <c r="BA33" s="143"/>
    </row>
    <row r="34" spans="2:53" s="4" customFormat="1" ht="20.5" customHeight="1" thickBot="1">
      <c r="B34" s="320" t="str">
        <f>IFERROR(IF(OR(AO9="火災",AO9="盗難"),"届出人氏名","修理先担当者"),"")</f>
        <v/>
      </c>
      <c r="C34" s="321"/>
      <c r="D34" s="321"/>
      <c r="E34" s="321"/>
      <c r="F34" s="321"/>
      <c r="G34" s="321"/>
      <c r="H34" s="321"/>
      <c r="I34" s="324"/>
      <c r="J34" s="325"/>
      <c r="K34" s="325"/>
      <c r="L34" s="325"/>
      <c r="M34" s="325"/>
      <c r="N34" s="325"/>
      <c r="O34" s="325"/>
      <c r="P34" s="325"/>
      <c r="Q34" s="325"/>
      <c r="R34" s="325"/>
      <c r="S34" s="325"/>
      <c r="T34" s="325"/>
      <c r="U34" s="325"/>
      <c r="V34" s="322" t="str">
        <f>IFERROR(IF(OR(AO9="火災",AO9="盗難"),"届出人電話番号","修理先電話番号"),"")</f>
        <v/>
      </c>
      <c r="W34" s="321"/>
      <c r="X34" s="321"/>
      <c r="Y34" s="321"/>
      <c r="Z34" s="321"/>
      <c r="AA34" s="321"/>
      <c r="AB34" s="323"/>
      <c r="AC34" s="328"/>
      <c r="AD34" s="329"/>
      <c r="AE34" s="329"/>
      <c r="AF34" s="329"/>
      <c r="AG34" s="329"/>
      <c r="AH34" s="329"/>
      <c r="AI34" s="329"/>
      <c r="AJ34" s="330"/>
      <c r="AM34" s="27"/>
      <c r="BA34" s="143"/>
    </row>
    <row r="35" spans="2:53" s="51" customFormat="1" ht="11">
      <c r="B35" s="135" t="str">
        <f>IF($AB$21="修理して継続","★修理内容につき、鑑定会社より問合せをさせて頂く場合がございます。修理内容が分かる方の連絡先をご入力願います。","")</f>
        <v/>
      </c>
      <c r="C35" s="50"/>
      <c r="D35" s="50"/>
      <c r="E35" s="50"/>
      <c r="F35" s="50"/>
      <c r="P35" s="52"/>
      <c r="Q35" s="52"/>
      <c r="R35" s="52"/>
      <c r="S35" s="52"/>
      <c r="T35" s="52"/>
      <c r="U35" s="52"/>
      <c r="V35" s="52"/>
      <c r="W35" s="52"/>
      <c r="X35" s="52"/>
      <c r="Y35" s="52"/>
      <c r="Z35" s="53"/>
      <c r="AA35" s="52"/>
      <c r="AB35" s="52"/>
      <c r="AC35" s="52"/>
      <c r="AD35" s="52"/>
      <c r="AE35" s="52"/>
      <c r="AF35" s="52"/>
      <c r="AG35" s="52"/>
      <c r="AH35" s="52"/>
      <c r="AI35" s="52"/>
      <c r="AJ35" s="52"/>
      <c r="AM35" s="54"/>
      <c r="BA35" s="144"/>
    </row>
    <row r="36" spans="2:53" s="5" customFormat="1" ht="4.5" customHeight="1">
      <c r="B36" s="10"/>
      <c r="C36" s="10"/>
      <c r="D36" s="10"/>
      <c r="E36" s="10"/>
      <c r="F36" s="10"/>
      <c r="G36" s="10"/>
      <c r="H36" s="10"/>
      <c r="I36" s="10"/>
      <c r="J36" s="10"/>
      <c r="K36" s="42"/>
      <c r="L36" s="42"/>
      <c r="M36" s="42"/>
      <c r="N36" s="42"/>
      <c r="O36" s="42"/>
      <c r="P36" s="42"/>
      <c r="Q36" s="42"/>
      <c r="R36" s="42"/>
      <c r="S36" s="42"/>
      <c r="T36" s="42"/>
      <c r="U36" s="9"/>
      <c r="V36" s="9"/>
      <c r="W36" s="9"/>
      <c r="X36" s="9"/>
      <c r="Y36" s="9"/>
      <c r="Z36" s="9"/>
      <c r="AA36" s="9"/>
      <c r="AB36" s="9"/>
      <c r="AC36" s="9"/>
      <c r="AD36" s="9"/>
      <c r="AE36" s="9"/>
      <c r="AF36" s="9"/>
      <c r="AG36" s="9"/>
      <c r="AH36" s="9"/>
      <c r="AI36" s="9"/>
      <c r="AJ36" s="9"/>
      <c r="AM36" s="22"/>
      <c r="AP36" s="19"/>
      <c r="AQ36" s="19"/>
      <c r="AR36" s="19"/>
      <c r="BA36" s="142"/>
    </row>
    <row r="37" spans="2:53" s="5" customFormat="1" ht="16.5" thickBot="1">
      <c r="B37" s="12" t="s">
        <v>137</v>
      </c>
      <c r="C37" s="8"/>
      <c r="D37" s="8"/>
      <c r="E37" s="8"/>
      <c r="F37" s="8"/>
      <c r="G37" s="8"/>
      <c r="H37" s="8"/>
      <c r="I37" s="8"/>
      <c r="J37" s="8"/>
      <c r="K37" s="42"/>
      <c r="L37" s="42"/>
      <c r="M37" s="42"/>
      <c r="N37" s="42"/>
      <c r="O37" s="42"/>
      <c r="Q37" s="122" t="s">
        <v>136</v>
      </c>
      <c r="R37" s="121"/>
      <c r="S37" s="121"/>
      <c r="T37" s="121"/>
      <c r="U37" s="121"/>
      <c r="V37" s="121"/>
      <c r="W37" s="121"/>
      <c r="X37" s="121"/>
      <c r="Y37" s="121"/>
      <c r="Z37" s="121"/>
      <c r="AA37" s="121"/>
      <c r="AB37" s="121"/>
      <c r="AC37" s="121"/>
      <c r="AD37" s="121"/>
      <c r="AE37" s="121"/>
      <c r="AF37" s="121"/>
      <c r="AG37" s="121"/>
      <c r="AH37" s="121"/>
      <c r="AI37" s="9"/>
      <c r="AJ37" s="9"/>
      <c r="AM37" s="33"/>
      <c r="AP37" s="19"/>
      <c r="AQ37" s="19"/>
      <c r="AR37" s="19"/>
      <c r="BA37" s="142"/>
    </row>
    <row r="38" spans="2:53" s="5" customFormat="1" ht="18.649999999999999" customHeight="1">
      <c r="B38" s="195" t="s">
        <v>64</v>
      </c>
      <c r="C38" s="196"/>
      <c r="D38" s="199"/>
      <c r="E38" s="200"/>
      <c r="F38" s="200"/>
      <c r="G38" s="200"/>
      <c r="H38" s="200"/>
      <c r="I38" s="200"/>
      <c r="J38" s="200"/>
      <c r="K38" s="200"/>
      <c r="L38" s="200"/>
      <c r="M38" s="200"/>
      <c r="N38" s="221"/>
      <c r="O38" s="221"/>
      <c r="P38" s="221"/>
      <c r="Q38" s="221"/>
      <c r="R38" s="221"/>
      <c r="S38" s="221"/>
      <c r="T38" s="221"/>
      <c r="U38" s="222"/>
      <c r="V38" s="227" t="s">
        <v>65</v>
      </c>
      <c r="W38" s="230" t="s">
        <v>66</v>
      </c>
      <c r="X38" s="217"/>
      <c r="Y38" s="218"/>
      <c r="Z38" s="218"/>
      <c r="AA38" s="218"/>
      <c r="AB38" s="218"/>
      <c r="AC38" s="218"/>
      <c r="AD38" s="218"/>
      <c r="AE38" s="218"/>
      <c r="AF38" s="218"/>
      <c r="AG38" s="218"/>
      <c r="AH38" s="178" t="str">
        <f>IF(AN2=TRUE,"テン",IF(AN3=TRUE,"シテン",IF(AN4=TRUE,"シショ","")))</f>
        <v/>
      </c>
      <c r="AI38" s="178"/>
      <c r="AJ38" s="179"/>
      <c r="AM38" s="33"/>
      <c r="AQ38" s="19"/>
      <c r="AR38" s="19"/>
      <c r="BA38" s="142"/>
    </row>
    <row r="39" spans="2:53" s="5" customFormat="1" ht="15" customHeight="1">
      <c r="B39" s="197"/>
      <c r="C39" s="198"/>
      <c r="D39" s="201"/>
      <c r="E39" s="202"/>
      <c r="F39" s="202"/>
      <c r="G39" s="202"/>
      <c r="H39" s="202"/>
      <c r="I39" s="202"/>
      <c r="J39" s="202"/>
      <c r="K39" s="202"/>
      <c r="L39" s="202"/>
      <c r="M39" s="202"/>
      <c r="N39" s="223"/>
      <c r="O39" s="223"/>
      <c r="P39" s="223"/>
      <c r="Q39" s="223"/>
      <c r="R39" s="223"/>
      <c r="S39" s="223"/>
      <c r="T39" s="223"/>
      <c r="U39" s="224"/>
      <c r="V39" s="228"/>
      <c r="W39" s="231"/>
      <c r="X39" s="219"/>
      <c r="Y39" s="220"/>
      <c r="Z39" s="220"/>
      <c r="AA39" s="220"/>
      <c r="AB39" s="220"/>
      <c r="AC39" s="220"/>
      <c r="AD39" s="220"/>
      <c r="AE39" s="220"/>
      <c r="AF39" s="220"/>
      <c r="AG39" s="220"/>
      <c r="AH39" s="180"/>
      <c r="AI39" s="180"/>
      <c r="AJ39" s="181"/>
      <c r="AQ39" s="19"/>
      <c r="AR39" s="19"/>
      <c r="BA39" s="142"/>
    </row>
    <row r="40" spans="2:53" s="5" customFormat="1" ht="15" customHeight="1">
      <c r="B40" s="197"/>
      <c r="C40" s="198"/>
      <c r="D40" s="201"/>
      <c r="E40" s="202"/>
      <c r="F40" s="202"/>
      <c r="G40" s="202"/>
      <c r="H40" s="202"/>
      <c r="I40" s="202"/>
      <c r="J40" s="202"/>
      <c r="K40" s="202"/>
      <c r="L40" s="202"/>
      <c r="M40" s="202"/>
      <c r="N40" s="223"/>
      <c r="O40" s="223"/>
      <c r="P40" s="223"/>
      <c r="Q40" s="223"/>
      <c r="R40" s="223"/>
      <c r="S40" s="223"/>
      <c r="T40" s="223"/>
      <c r="U40" s="224"/>
      <c r="V40" s="228"/>
      <c r="W40" s="231" t="s">
        <v>67</v>
      </c>
      <c r="X40" s="211"/>
      <c r="Y40" s="212"/>
      <c r="Z40" s="212"/>
      <c r="AA40" s="212"/>
      <c r="AB40" s="212"/>
      <c r="AC40" s="212"/>
      <c r="AD40" s="212"/>
      <c r="AE40" s="212"/>
      <c r="AF40" s="212"/>
      <c r="AG40" s="212"/>
      <c r="AH40" s="182"/>
      <c r="AI40" s="183"/>
      <c r="AJ40" s="184"/>
      <c r="AQ40" s="19"/>
      <c r="AR40" s="19"/>
      <c r="BA40" s="142"/>
    </row>
    <row r="41" spans="2:53" s="5" customFormat="1" ht="15" customHeight="1">
      <c r="B41" s="197"/>
      <c r="C41" s="198"/>
      <c r="D41" s="201"/>
      <c r="E41" s="202"/>
      <c r="F41" s="202"/>
      <c r="G41" s="202"/>
      <c r="H41" s="202"/>
      <c r="I41" s="202"/>
      <c r="J41" s="202"/>
      <c r="K41" s="202"/>
      <c r="L41" s="202"/>
      <c r="M41" s="202"/>
      <c r="N41" s="223"/>
      <c r="O41" s="223"/>
      <c r="P41" s="223"/>
      <c r="Q41" s="223"/>
      <c r="R41" s="223"/>
      <c r="S41" s="223"/>
      <c r="T41" s="223"/>
      <c r="U41" s="224"/>
      <c r="V41" s="228"/>
      <c r="W41" s="231"/>
      <c r="X41" s="213"/>
      <c r="Y41" s="214"/>
      <c r="Z41" s="214"/>
      <c r="AA41" s="214"/>
      <c r="AB41" s="214"/>
      <c r="AC41" s="214"/>
      <c r="AD41" s="214"/>
      <c r="AE41" s="214"/>
      <c r="AF41" s="214"/>
      <c r="AG41" s="214"/>
      <c r="AH41" s="185"/>
      <c r="AI41" s="185"/>
      <c r="AJ41" s="186"/>
      <c r="BA41" s="142"/>
    </row>
    <row r="42" spans="2:53" s="5" customFormat="1" ht="15" customHeight="1" thickBot="1">
      <c r="B42" s="197"/>
      <c r="C42" s="198"/>
      <c r="D42" s="203"/>
      <c r="E42" s="204"/>
      <c r="F42" s="204"/>
      <c r="G42" s="204"/>
      <c r="H42" s="204"/>
      <c r="I42" s="204"/>
      <c r="J42" s="204"/>
      <c r="K42" s="204"/>
      <c r="L42" s="204"/>
      <c r="M42" s="204"/>
      <c r="N42" s="225"/>
      <c r="O42" s="225"/>
      <c r="P42" s="225"/>
      <c r="Q42" s="225"/>
      <c r="R42" s="225"/>
      <c r="S42" s="225"/>
      <c r="T42" s="225"/>
      <c r="U42" s="226"/>
      <c r="V42" s="229"/>
      <c r="W42" s="232"/>
      <c r="X42" s="215"/>
      <c r="Y42" s="216"/>
      <c r="Z42" s="216"/>
      <c r="AA42" s="216"/>
      <c r="AB42" s="216"/>
      <c r="AC42" s="216"/>
      <c r="AD42" s="216"/>
      <c r="AE42" s="216"/>
      <c r="AF42" s="216"/>
      <c r="AG42" s="216"/>
      <c r="AH42" s="187"/>
      <c r="AI42" s="187"/>
      <c r="AJ42" s="188"/>
      <c r="BA42" s="142"/>
    </row>
    <row r="43" spans="2:53" s="5" customFormat="1" ht="30" customHeight="1">
      <c r="B43" s="207" t="s">
        <v>69</v>
      </c>
      <c r="C43" s="275"/>
      <c r="D43" s="233"/>
      <c r="E43" s="234"/>
      <c r="F43" s="234"/>
      <c r="G43" s="234"/>
      <c r="H43" s="234"/>
      <c r="I43" s="234"/>
      <c r="J43" s="234"/>
      <c r="K43" s="234"/>
      <c r="L43" s="234"/>
      <c r="M43" s="235"/>
      <c r="N43" s="205" t="s">
        <v>68</v>
      </c>
      <c r="O43" s="145" t="s">
        <v>66</v>
      </c>
      <c r="P43" s="192"/>
      <c r="Q43" s="193"/>
      <c r="R43" s="193"/>
      <c r="S43" s="193"/>
      <c r="T43" s="193"/>
      <c r="U43" s="193"/>
      <c r="V43" s="193"/>
      <c r="W43" s="193"/>
      <c r="X43" s="193"/>
      <c r="Y43" s="193"/>
      <c r="Z43" s="193"/>
      <c r="AA43" s="193"/>
      <c r="AB43" s="193"/>
      <c r="AC43" s="193"/>
      <c r="AD43" s="193"/>
      <c r="AE43" s="193"/>
      <c r="AF43" s="193"/>
      <c r="AG43" s="193"/>
      <c r="AH43" s="193"/>
      <c r="AI43" s="193"/>
      <c r="AJ43" s="194"/>
      <c r="BA43" s="142"/>
    </row>
    <row r="44" spans="2:53" s="5" customFormat="1" ht="19.5" customHeight="1">
      <c r="B44" s="276"/>
      <c r="C44" s="277"/>
      <c r="D44" s="236"/>
      <c r="E44" s="237"/>
      <c r="F44" s="237"/>
      <c r="G44" s="237"/>
      <c r="H44" s="237"/>
      <c r="I44" s="237"/>
      <c r="J44" s="237"/>
      <c r="K44" s="237"/>
      <c r="L44" s="237"/>
      <c r="M44" s="238"/>
      <c r="N44" s="205"/>
      <c r="O44" s="189" t="s">
        <v>67</v>
      </c>
      <c r="P44" s="268"/>
      <c r="Q44" s="269"/>
      <c r="R44" s="269"/>
      <c r="S44" s="269"/>
      <c r="T44" s="269"/>
      <c r="U44" s="269"/>
      <c r="V44" s="269"/>
      <c r="W44" s="269"/>
      <c r="X44" s="269"/>
      <c r="Y44" s="269"/>
      <c r="Z44" s="269"/>
      <c r="AA44" s="269"/>
      <c r="AB44" s="269"/>
      <c r="AC44" s="269"/>
      <c r="AD44" s="269"/>
      <c r="AE44" s="269"/>
      <c r="AF44" s="269"/>
      <c r="AG44" s="269"/>
      <c r="AH44" s="269"/>
      <c r="AI44" s="269"/>
      <c r="AJ44" s="270"/>
      <c r="AN44" s="19"/>
      <c r="AO44" s="19"/>
      <c r="AP44" s="19"/>
      <c r="BA44" s="142"/>
    </row>
    <row r="45" spans="2:53" s="5" customFormat="1" ht="15" customHeight="1">
      <c r="B45" s="207" t="str">
        <f>IF(COUNTIF($D$38,"*ゆうちょ*"),"記号番号","口座番号")</f>
        <v>口座番号</v>
      </c>
      <c r="C45" s="208"/>
      <c r="D45" s="256"/>
      <c r="E45" s="257"/>
      <c r="F45" s="257"/>
      <c r="G45" s="257"/>
      <c r="H45" s="257"/>
      <c r="I45" s="257"/>
      <c r="J45" s="257"/>
      <c r="K45" s="257"/>
      <c r="L45" s="257"/>
      <c r="M45" s="258"/>
      <c r="N45" s="205"/>
      <c r="O45" s="190"/>
      <c r="P45" s="271"/>
      <c r="Q45" s="193"/>
      <c r="R45" s="193"/>
      <c r="S45" s="193"/>
      <c r="T45" s="193"/>
      <c r="U45" s="193"/>
      <c r="V45" s="193"/>
      <c r="W45" s="193"/>
      <c r="X45" s="193"/>
      <c r="Y45" s="193"/>
      <c r="Z45" s="193"/>
      <c r="AA45" s="193"/>
      <c r="AB45" s="193"/>
      <c r="AC45" s="193"/>
      <c r="AD45" s="193"/>
      <c r="AE45" s="193"/>
      <c r="AF45" s="193"/>
      <c r="AG45" s="193"/>
      <c r="AH45" s="193"/>
      <c r="AI45" s="193"/>
      <c r="AJ45" s="194"/>
      <c r="BA45" s="142"/>
    </row>
    <row r="46" spans="2:53" s="5" customFormat="1" ht="15" customHeight="1" thickBot="1">
      <c r="B46" s="209"/>
      <c r="C46" s="210"/>
      <c r="D46" s="259"/>
      <c r="E46" s="260"/>
      <c r="F46" s="260"/>
      <c r="G46" s="260"/>
      <c r="H46" s="260"/>
      <c r="I46" s="260"/>
      <c r="J46" s="260"/>
      <c r="K46" s="260"/>
      <c r="L46" s="260"/>
      <c r="M46" s="261"/>
      <c r="N46" s="206"/>
      <c r="O46" s="191"/>
      <c r="P46" s="272"/>
      <c r="Q46" s="273"/>
      <c r="R46" s="273"/>
      <c r="S46" s="273"/>
      <c r="T46" s="273"/>
      <c r="U46" s="273"/>
      <c r="V46" s="273"/>
      <c r="W46" s="273"/>
      <c r="X46" s="273"/>
      <c r="Y46" s="273"/>
      <c r="Z46" s="273"/>
      <c r="AA46" s="273"/>
      <c r="AB46" s="273"/>
      <c r="AC46" s="273"/>
      <c r="AD46" s="273"/>
      <c r="AE46" s="273"/>
      <c r="AF46" s="273"/>
      <c r="AG46" s="273"/>
      <c r="AH46" s="273"/>
      <c r="AI46" s="273"/>
      <c r="AJ46" s="274"/>
      <c r="AM46" s="33"/>
      <c r="AN46" s="19"/>
      <c r="AO46" s="19"/>
      <c r="AP46" s="19"/>
      <c r="AQ46" s="19"/>
      <c r="AR46" s="19"/>
      <c r="BA46" s="142"/>
    </row>
    <row r="47" spans="2:53" s="51" customFormat="1" ht="12.75" customHeight="1">
      <c r="B47" s="266" t="str">
        <f>IF(COUNTIF($AB$21,"*解約*")=1,"","※原則、お客様の口座をご記入下さい。修理業者口座も指定可能ですが、保険金が修理代金を下回る際は修理費の不一致になることがありますので、ご注意願います。")</f>
        <v>※原則、お客様の口座をご記入下さい。修理業者口座も指定可能ですが、保険金が修理代金を下回る際は修理費の不一致になることがありますので、ご注意願います。</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M47" s="54"/>
      <c r="BA47" s="144"/>
    </row>
    <row r="48" spans="2:53" s="51" customFormat="1" ht="3" customHeight="1">
      <c r="B48" s="50"/>
      <c r="C48" s="50"/>
      <c r="D48" s="50"/>
      <c r="E48" s="50"/>
      <c r="F48" s="50"/>
      <c r="P48" s="52"/>
      <c r="Q48" s="52"/>
      <c r="R48" s="52"/>
      <c r="S48" s="52"/>
      <c r="T48" s="52"/>
      <c r="U48" s="52"/>
      <c r="V48" s="52"/>
      <c r="W48" s="52"/>
      <c r="X48" s="52"/>
      <c r="Y48" s="52"/>
      <c r="Z48" s="53"/>
      <c r="AA48" s="52"/>
      <c r="AB48" s="52"/>
      <c r="AC48" s="52"/>
      <c r="AD48" s="52"/>
      <c r="AE48" s="52"/>
      <c r="AF48" s="52"/>
      <c r="AG48" s="52"/>
      <c r="AH48" s="52"/>
      <c r="AI48" s="52"/>
      <c r="AJ48" s="52"/>
      <c r="AM48" s="54"/>
      <c r="BA48" s="144"/>
    </row>
    <row r="49" spans="1:53">
      <c r="B49" s="12" t="s">
        <v>31</v>
      </c>
      <c r="Y49" s="49"/>
      <c r="Z49" s="17"/>
      <c r="AN49" s="51"/>
      <c r="AO49" s="51"/>
      <c r="AP49" s="51"/>
      <c r="AQ49" s="51"/>
      <c r="AR49" s="51"/>
      <c r="AS49" s="51"/>
      <c r="AT49" s="51"/>
      <c r="AU49" s="51"/>
      <c r="AV49" s="51"/>
      <c r="AW49" s="51"/>
    </row>
    <row r="50" spans="1:53" s="14" customFormat="1" ht="14">
      <c r="B50" s="265"/>
      <c r="C50" s="265"/>
      <c r="D50" s="262" t="s">
        <v>29</v>
      </c>
      <c r="E50" s="263"/>
      <c r="F50" s="263"/>
      <c r="G50" s="263"/>
      <c r="H50" s="263"/>
      <c r="I50" s="263"/>
      <c r="J50" s="263"/>
      <c r="K50" s="263"/>
      <c r="L50" s="264"/>
      <c r="N50" s="265"/>
      <c r="O50" s="265"/>
      <c r="P50" s="262" t="s">
        <v>29</v>
      </c>
      <c r="Q50" s="263"/>
      <c r="R50" s="263"/>
      <c r="S50" s="263"/>
      <c r="T50" s="263"/>
      <c r="U50" s="263"/>
      <c r="V50" s="263"/>
      <c r="W50" s="263"/>
      <c r="X50" s="264"/>
      <c r="Y50" s="29"/>
      <c r="Z50" s="265"/>
      <c r="AA50" s="265"/>
      <c r="AB50" s="262" t="s">
        <v>29</v>
      </c>
      <c r="AC50" s="263"/>
      <c r="AD50" s="263"/>
      <c r="AE50" s="263"/>
      <c r="AF50" s="263"/>
      <c r="AG50" s="263"/>
      <c r="AH50" s="263"/>
      <c r="AI50" s="263"/>
      <c r="AJ50" s="264"/>
      <c r="AM50" s="34"/>
      <c r="AN50" s="51"/>
      <c r="AO50" s="51"/>
      <c r="AP50" s="51"/>
      <c r="AQ50" s="51"/>
      <c r="AR50" s="51"/>
      <c r="AS50" s="51"/>
      <c r="AT50" s="51"/>
      <c r="AU50" s="51"/>
      <c r="AV50" s="51"/>
      <c r="AW50" s="51"/>
      <c r="BA50" s="139"/>
    </row>
    <row r="51" spans="1:53" s="14" customFormat="1" ht="21.75" customHeight="1">
      <c r="B51" s="173" t="str">
        <f>IF(COUNTIF($AB$21,"*修理不能*")=1,"","〇")</f>
        <v>〇</v>
      </c>
      <c r="C51" s="173"/>
      <c r="D51" s="174" t="s">
        <v>25</v>
      </c>
      <c r="E51" s="175"/>
      <c r="F51" s="175"/>
      <c r="G51" s="175"/>
      <c r="H51" s="175"/>
      <c r="I51" s="175"/>
      <c r="J51" s="175"/>
      <c r="K51" s="175"/>
      <c r="L51" s="176"/>
      <c r="N51" s="173" t="e">
        <f>IF($AO$9="火災","〇","")</f>
        <v>#N/A</v>
      </c>
      <c r="O51" s="173"/>
      <c r="P51" s="174" t="s">
        <v>24</v>
      </c>
      <c r="Q51" s="175"/>
      <c r="R51" s="175"/>
      <c r="S51" s="175"/>
      <c r="T51" s="175"/>
      <c r="U51" s="175"/>
      <c r="V51" s="175"/>
      <c r="W51" s="175"/>
      <c r="X51" s="176"/>
      <c r="Y51" s="29"/>
      <c r="Z51" s="173" t="s">
        <v>30</v>
      </c>
      <c r="AA51" s="173"/>
      <c r="AB51" s="174" t="s">
        <v>72</v>
      </c>
      <c r="AC51" s="175"/>
      <c r="AD51" s="175"/>
      <c r="AE51" s="175"/>
      <c r="AF51" s="175"/>
      <c r="AG51" s="175"/>
      <c r="AH51" s="175"/>
      <c r="AI51" s="175"/>
      <c r="AJ51" s="176"/>
      <c r="AK51" s="29"/>
      <c r="AL51" s="15"/>
      <c r="AM51" s="30"/>
      <c r="BA51" s="139"/>
    </row>
    <row r="52" spans="1:53" s="14" customFormat="1" ht="21.75" customHeight="1" thickBot="1">
      <c r="B52" s="173" t="str">
        <f>IF(COUNTIF($AB$21,"*修理不能*")=1,"〇","")</f>
        <v/>
      </c>
      <c r="C52" s="173"/>
      <c r="D52" s="174" t="s">
        <v>26</v>
      </c>
      <c r="E52" s="175"/>
      <c r="F52" s="175"/>
      <c r="G52" s="175"/>
      <c r="H52" s="175"/>
      <c r="I52" s="175"/>
      <c r="J52" s="175"/>
      <c r="K52" s="175"/>
      <c r="L52" s="176"/>
      <c r="N52" s="173" t="e">
        <f>IF(AO9="落雷","△","")</f>
        <v>#N/A</v>
      </c>
      <c r="O52" s="173"/>
      <c r="P52" s="174" t="s">
        <v>74</v>
      </c>
      <c r="Q52" s="175"/>
      <c r="R52" s="175"/>
      <c r="S52" s="175"/>
      <c r="T52" s="175"/>
      <c r="U52" s="175"/>
      <c r="V52" s="175"/>
      <c r="W52" s="175"/>
      <c r="X52" s="176"/>
      <c r="Y52" s="15"/>
      <c r="Z52" s="169"/>
      <c r="AA52" s="169"/>
      <c r="AB52" s="169"/>
      <c r="AC52" s="169"/>
      <c r="AD52" s="169"/>
      <c r="AE52" s="169"/>
      <c r="AF52" s="169"/>
      <c r="AG52" s="169"/>
      <c r="AH52" s="169"/>
      <c r="AI52" s="169"/>
      <c r="AJ52" s="169"/>
      <c r="AM52" s="23"/>
      <c r="BA52" s="139"/>
    </row>
    <row r="53" spans="1:53" s="14" customFormat="1" ht="21.75" customHeight="1" thickBot="1">
      <c r="B53" s="173" t="e">
        <f>IF(AO9="盗難","","〇")</f>
        <v>#N/A</v>
      </c>
      <c r="C53" s="173"/>
      <c r="D53" s="174" t="s">
        <v>27</v>
      </c>
      <c r="E53" s="175"/>
      <c r="F53" s="175"/>
      <c r="G53" s="175"/>
      <c r="H53" s="175"/>
      <c r="I53" s="175"/>
      <c r="J53" s="175"/>
      <c r="K53" s="175"/>
      <c r="L53" s="176"/>
      <c r="N53" s="173" t="e">
        <f>IF(AO9="盗難","〇","")</f>
        <v>#N/A</v>
      </c>
      <c r="O53" s="173"/>
      <c r="P53" s="174" t="s">
        <v>28</v>
      </c>
      <c r="Q53" s="175"/>
      <c r="R53" s="175"/>
      <c r="S53" s="175"/>
      <c r="T53" s="175"/>
      <c r="U53" s="175"/>
      <c r="V53" s="175"/>
      <c r="W53" s="175"/>
      <c r="X53" s="176"/>
      <c r="Y53" s="15"/>
      <c r="Z53" s="170" t="s">
        <v>36</v>
      </c>
      <c r="AA53" s="171"/>
      <c r="AB53" s="171"/>
      <c r="AC53" s="171"/>
      <c r="AD53" s="171"/>
      <c r="AE53" s="171"/>
      <c r="AF53" s="171" t="str">
        <f>IF(COUNTIF($AB$21,"*解約*")=1,"全損","分損")</f>
        <v>分損</v>
      </c>
      <c r="AG53" s="171"/>
      <c r="AH53" s="171"/>
      <c r="AI53" s="171"/>
      <c r="AJ53" s="172"/>
      <c r="AM53" s="18"/>
      <c r="BA53" s="139"/>
    </row>
    <row r="54" spans="1:53" s="14" customFormat="1" ht="9" customHeight="1">
      <c r="A54" s="177" t="s">
        <v>73</v>
      </c>
      <c r="B54" s="177"/>
      <c r="C54" s="177"/>
      <c r="D54" s="177"/>
      <c r="E54" s="177"/>
      <c r="F54" s="177"/>
      <c r="G54" s="49"/>
      <c r="AM54" s="18"/>
      <c r="AN54" s="17"/>
      <c r="AO54" s="17"/>
      <c r="AP54" s="17"/>
      <c r="BA54" s="139"/>
    </row>
    <row r="55" spans="1:53" s="14" customFormat="1" ht="6" customHeight="1">
      <c r="A55" s="177"/>
      <c r="B55" s="177"/>
      <c r="C55" s="177"/>
      <c r="D55" s="177"/>
      <c r="E55" s="177"/>
      <c r="F55" s="177"/>
      <c r="G55" s="58"/>
      <c r="H55" s="45"/>
      <c r="I55" s="45"/>
      <c r="J55" s="45"/>
      <c r="K55" s="45"/>
      <c r="L55" s="45"/>
      <c r="M55" s="45"/>
      <c r="N55" s="45"/>
      <c r="O55" s="45"/>
      <c r="P55" s="45"/>
      <c r="Q55" s="45"/>
      <c r="R55" s="45"/>
      <c r="S55" s="45"/>
      <c r="T55" s="45"/>
      <c r="U55" s="45"/>
      <c r="V55" s="45"/>
      <c r="W55" s="45"/>
      <c r="X55" s="45"/>
      <c r="Y55" s="45"/>
      <c r="Z55" s="45"/>
      <c r="AA55" s="45"/>
      <c r="AB55" s="45"/>
      <c r="AC55" s="45"/>
      <c r="AD55" s="45"/>
      <c r="AE55" s="46"/>
      <c r="AF55" s="46"/>
      <c r="AG55" s="46"/>
      <c r="AH55" s="46"/>
      <c r="AI55" s="46"/>
      <c r="AJ55" s="46"/>
      <c r="AK55" s="46"/>
      <c r="AL55" s="65"/>
      <c r="AM55" s="18"/>
      <c r="AN55" s="17"/>
      <c r="AO55" s="17"/>
      <c r="AP55" s="17"/>
      <c r="BA55" s="139"/>
    </row>
    <row r="56" spans="1:53" s="14" customFormat="1" ht="22.5" customHeight="1" thickBot="1">
      <c r="A56" s="167" t="s">
        <v>138</v>
      </c>
      <c r="B56" s="167"/>
      <c r="C56" s="167"/>
      <c r="D56" s="167"/>
      <c r="E56" s="167"/>
      <c r="F56" s="167"/>
      <c r="G56" s="168"/>
      <c r="H56" s="168"/>
      <c r="I56" s="168"/>
      <c r="J56" s="168"/>
      <c r="K56" s="168"/>
      <c r="L56" s="168"/>
      <c r="M56" s="168"/>
      <c r="N56" s="168"/>
      <c r="O56" s="168"/>
      <c r="P56" s="168"/>
      <c r="Q56" s="168"/>
      <c r="R56" s="168"/>
      <c r="S56" s="168"/>
      <c r="T56" s="168"/>
      <c r="U56" s="168"/>
      <c r="V56" s="168"/>
      <c r="W56" s="168"/>
      <c r="X56" s="168"/>
      <c r="Y56" s="168"/>
      <c r="Z56" s="168"/>
      <c r="AA56" s="168"/>
      <c r="AB56" s="123"/>
      <c r="AC56" s="57" t="s">
        <v>33</v>
      </c>
      <c r="AD56" s="136"/>
      <c r="AE56" s="136"/>
      <c r="AF56" s="136"/>
      <c r="AG56" s="137"/>
      <c r="AH56" s="137"/>
      <c r="AI56" s="137"/>
      <c r="AJ56" s="137"/>
      <c r="AK56" s="112"/>
      <c r="AL56" s="13"/>
      <c r="AO56" s="41"/>
      <c r="AP56" s="41"/>
      <c r="AQ56" s="41"/>
      <c r="AR56" s="41"/>
      <c r="AS56" s="41"/>
      <c r="AT56" s="41"/>
      <c r="BA56" s="139"/>
    </row>
    <row r="57" spans="1:53" s="14" customFormat="1" ht="7" customHeight="1" thickTop="1">
      <c r="W57" s="47"/>
      <c r="AM57" s="18"/>
      <c r="AN57" s="17"/>
      <c r="AO57" s="17"/>
      <c r="AP57" s="17"/>
      <c r="AQ57" s="17"/>
      <c r="AR57" s="17"/>
      <c r="BA57" s="139"/>
    </row>
    <row r="58" spans="1:53" s="14" customFormat="1" ht="14" hidden="1">
      <c r="W58" s="47"/>
      <c r="AM58" s="18"/>
      <c r="AN58" s="17"/>
      <c r="AO58" s="17"/>
      <c r="AP58" s="17"/>
      <c r="AQ58" s="17"/>
      <c r="AR58" s="17"/>
      <c r="BA58" s="139"/>
    </row>
    <row r="59" spans="1:53" s="14" customFormat="1" ht="14" hidden="1">
      <c r="AM59" s="18"/>
      <c r="AN59" s="17"/>
      <c r="AO59" s="17"/>
      <c r="AP59" s="17"/>
      <c r="AQ59" s="17"/>
      <c r="AR59" s="17"/>
      <c r="BA59" s="139"/>
    </row>
    <row r="60" spans="1:53" s="14" customFormat="1" ht="14" hidden="1">
      <c r="AM60" s="18"/>
      <c r="AN60" s="17"/>
      <c r="AO60" s="17"/>
      <c r="AP60" s="17"/>
      <c r="BA60" s="139"/>
    </row>
    <row r="61" spans="1:53" s="14" customFormat="1" ht="14" hidden="1">
      <c r="AM61" s="18"/>
      <c r="AN61" s="17"/>
      <c r="AO61" s="17"/>
      <c r="AP61" s="17"/>
      <c r="BA61" s="139"/>
    </row>
    <row r="62" spans="1:53" hidden="1">
      <c r="A62" s="2"/>
      <c r="B62" s="2"/>
      <c r="AQ62" s="14"/>
      <c r="AR62" s="14"/>
    </row>
    <row r="63" spans="1:53" hidden="1">
      <c r="A63" s="2"/>
      <c r="B63" s="2"/>
      <c r="AQ63" s="14"/>
      <c r="AR63" s="14"/>
    </row>
    <row r="64" spans="1:53" hidden="1">
      <c r="A64" s="2"/>
      <c r="B64" s="2"/>
    </row>
    <row r="65" spans="1:5" hidden="1">
      <c r="A65" s="2"/>
      <c r="B65" s="2"/>
    </row>
    <row r="66" spans="1:5" hidden="1">
      <c r="A66" s="2"/>
      <c r="B66" s="2"/>
    </row>
    <row r="67" spans="1:5" hidden="1">
      <c r="A67" s="2"/>
      <c r="B67" s="2"/>
    </row>
    <row r="68" spans="1:5" hidden="1">
      <c r="A68" s="2"/>
      <c r="B68" s="2"/>
    </row>
    <row r="69" spans="1:5" hidden="1">
      <c r="A69" s="2"/>
      <c r="B69" s="2"/>
      <c r="C69" s="2"/>
      <c r="D69" s="2"/>
      <c r="E69" s="2"/>
    </row>
    <row r="70" spans="1:5" hidden="1">
      <c r="A70" s="2"/>
      <c r="B70" s="2"/>
      <c r="C70" s="2"/>
      <c r="D70" s="2"/>
      <c r="E70" s="2"/>
    </row>
    <row r="71" spans="1:5" hidden="1">
      <c r="A71" s="2"/>
      <c r="B71" s="2"/>
      <c r="C71" s="2"/>
      <c r="D71" s="2"/>
      <c r="E71" s="2"/>
    </row>
    <row r="72" spans="1:5" hidden="1">
      <c r="A72" s="2"/>
      <c r="B72" s="2"/>
      <c r="C72" s="2"/>
      <c r="D72" s="2"/>
      <c r="E72" s="2"/>
    </row>
    <row r="73" spans="1:5" hidden="1">
      <c r="A73" s="2"/>
      <c r="B73" s="2"/>
      <c r="C73" s="2"/>
      <c r="D73" s="2"/>
      <c r="E73" s="2"/>
    </row>
    <row r="74" spans="1:5" hidden="1">
      <c r="A74" s="2"/>
      <c r="B74" s="2"/>
      <c r="C74" s="2"/>
      <c r="D74" s="2"/>
      <c r="E74" s="2"/>
    </row>
  </sheetData>
  <sheetProtection algorithmName="SHA-512" hashValue="fY+igumBLampTaY+YNVDXE38dl/Qw34LbUAsn1np8gtjz05ROzgVab6OiqjIpDbla9NDPkjH5+UPG338Un8JZg==" saltValue="ddMwvjILPKm0NNjWj3fNxw==" spinCount="100000" sheet="1" objects="1" scenarios="1"/>
  <mergeCells count="84">
    <mergeCell ref="I32:AJ32"/>
    <mergeCell ref="B28:H32"/>
    <mergeCell ref="B33:H33"/>
    <mergeCell ref="B34:H34"/>
    <mergeCell ref="V34:AB34"/>
    <mergeCell ref="I34:U34"/>
    <mergeCell ref="AC33:AJ33"/>
    <mergeCell ref="AC34:AJ34"/>
    <mergeCell ref="V33:AB33"/>
    <mergeCell ref="I33:U33"/>
    <mergeCell ref="I28:AJ31"/>
    <mergeCell ref="B26:H26"/>
    <mergeCell ref="I26:AJ26"/>
    <mergeCell ref="B27:H27"/>
    <mergeCell ref="I27:P27"/>
    <mergeCell ref="Q27:T27"/>
    <mergeCell ref="U27:AJ27"/>
    <mergeCell ref="F4:P4"/>
    <mergeCell ref="A8:AK9"/>
    <mergeCell ref="A2:E2"/>
    <mergeCell ref="F2:P2"/>
    <mergeCell ref="AB21:AJ21"/>
    <mergeCell ref="P21:V21"/>
    <mergeCell ref="X11:Y11"/>
    <mergeCell ref="Z11:AK11"/>
    <mergeCell ref="A3:E3"/>
    <mergeCell ref="F3:P3"/>
    <mergeCell ref="Z12:AK12"/>
    <mergeCell ref="A13:AK19"/>
    <mergeCell ref="A4:E4"/>
    <mergeCell ref="AB51:AJ51"/>
    <mergeCell ref="D45:M46"/>
    <mergeCell ref="AB50:AJ50"/>
    <mergeCell ref="B51:C51"/>
    <mergeCell ref="D51:L51"/>
    <mergeCell ref="N51:O51"/>
    <mergeCell ref="P51:X51"/>
    <mergeCell ref="Z51:AA51"/>
    <mergeCell ref="B50:C50"/>
    <mergeCell ref="D50:L50"/>
    <mergeCell ref="N50:O50"/>
    <mergeCell ref="P50:X50"/>
    <mergeCell ref="Z50:AA50"/>
    <mergeCell ref="B47:AJ47"/>
    <mergeCell ref="P44:AJ46"/>
    <mergeCell ref="B43:C44"/>
    <mergeCell ref="B25:H25"/>
    <mergeCell ref="I25:AJ25"/>
    <mergeCell ref="B21:E21"/>
    <mergeCell ref="B22:E22"/>
    <mergeCell ref="L21:O21"/>
    <mergeCell ref="W21:AA21"/>
    <mergeCell ref="F22:AJ22"/>
    <mergeCell ref="F21:K21"/>
    <mergeCell ref="AH40:AJ42"/>
    <mergeCell ref="O44:O46"/>
    <mergeCell ref="P43:AJ43"/>
    <mergeCell ref="B38:C42"/>
    <mergeCell ref="D38:M42"/>
    <mergeCell ref="N43:N46"/>
    <mergeCell ref="B45:C46"/>
    <mergeCell ref="X40:AG42"/>
    <mergeCell ref="X38:AG39"/>
    <mergeCell ref="N38:U42"/>
    <mergeCell ref="V38:V42"/>
    <mergeCell ref="W38:W39"/>
    <mergeCell ref="W40:W42"/>
    <mergeCell ref="D43:M44"/>
    <mergeCell ref="BE14:BO15"/>
    <mergeCell ref="BE16:BO17"/>
    <mergeCell ref="A56:AA56"/>
    <mergeCell ref="Z52:AJ52"/>
    <mergeCell ref="Z53:AE53"/>
    <mergeCell ref="AF53:AJ53"/>
    <mergeCell ref="B52:C52"/>
    <mergeCell ref="D52:L52"/>
    <mergeCell ref="N52:O52"/>
    <mergeCell ref="P52:X52"/>
    <mergeCell ref="B53:C53"/>
    <mergeCell ref="D53:L53"/>
    <mergeCell ref="N53:O53"/>
    <mergeCell ref="P53:X53"/>
    <mergeCell ref="A54:F55"/>
    <mergeCell ref="AH38:AJ39"/>
  </mergeCells>
  <phoneticPr fontId="1"/>
  <conditionalFormatting sqref="F21">
    <cfRule type="expression" dxfId="57" priority="73">
      <formula>F21=""</formula>
    </cfRule>
  </conditionalFormatting>
  <conditionalFormatting sqref="F22">
    <cfRule type="expression" dxfId="56" priority="72">
      <formula>$F$22=""</formula>
    </cfRule>
  </conditionalFormatting>
  <conditionalFormatting sqref="P21">
    <cfRule type="expression" dxfId="55" priority="71">
      <formula>$P$21=""</formula>
    </cfRule>
  </conditionalFormatting>
  <conditionalFormatting sqref="AB21">
    <cfRule type="expression" dxfId="54" priority="70">
      <formula>$AB$21=0</formula>
    </cfRule>
  </conditionalFormatting>
  <conditionalFormatting sqref="I27:P27">
    <cfRule type="expression" dxfId="53" priority="69">
      <formula>$I$27=""</formula>
    </cfRule>
  </conditionalFormatting>
  <conditionalFormatting sqref="I28:I30">
    <cfRule type="expression" dxfId="52" priority="65">
      <formula>$I$28=""</formula>
    </cfRule>
  </conditionalFormatting>
  <conditionalFormatting sqref="I25">
    <cfRule type="expression" dxfId="51" priority="53">
      <formula>I25=""</formula>
    </cfRule>
  </conditionalFormatting>
  <conditionalFormatting sqref="I26:AJ26">
    <cfRule type="expression" dxfId="50" priority="52">
      <formula>$I$26=""</formula>
    </cfRule>
  </conditionalFormatting>
  <conditionalFormatting sqref="AO9">
    <cfRule type="expression" dxfId="49" priority="179">
      <formula>$AO$9=0</formula>
    </cfRule>
  </conditionalFormatting>
  <conditionalFormatting sqref="I33">
    <cfRule type="expression" dxfId="48" priority="194">
      <formula>$I$33=""</formula>
    </cfRule>
  </conditionalFormatting>
  <conditionalFormatting sqref="B45:AJ46 N43:AJ44 B38:AJ42 B43:C44">
    <cfRule type="expression" dxfId="47" priority="1">
      <formula>COUNTIF($AB$21,"*解約*")&gt;=1</formula>
    </cfRule>
  </conditionalFormatting>
  <conditionalFormatting sqref="D38 X38 X40 D45 P43:P44">
    <cfRule type="expression" dxfId="46" priority="5">
      <formula>AND($AB$21="修理して継続",D38="")</formula>
    </cfRule>
  </conditionalFormatting>
  <conditionalFormatting sqref="N38">
    <cfRule type="expression" dxfId="45" priority="10">
      <formula>AND($AB$21="修理して継続",$AM$2=FALSE,$AM$3=FALSE,$AM$4=FALSE,$AM$5=FALSE,$AM$6=FALSE)</formula>
    </cfRule>
  </conditionalFormatting>
  <conditionalFormatting sqref="AH40">
    <cfRule type="expression" dxfId="44" priority="4">
      <formula>AND($AB$21="修理して継続",$AN$2=FALSE,$AN$3=FALSE,$AN$4=FALSE)</formula>
    </cfRule>
  </conditionalFormatting>
  <conditionalFormatting sqref="V33:AB33">
    <cfRule type="expression" dxfId="43" priority="352">
      <formula>$AO$9="盗難"</formula>
    </cfRule>
  </conditionalFormatting>
  <conditionalFormatting sqref="AC33:AJ33">
    <cfRule type="expression" dxfId="42" priority="353">
      <formula>AND($AO$9="盗難",$AC$33="")</formula>
    </cfRule>
  </conditionalFormatting>
  <conditionalFormatting sqref="V33:AJ33">
    <cfRule type="expression" dxfId="41" priority="354">
      <formula>NOT($AO$9="盗難")</formula>
    </cfRule>
  </conditionalFormatting>
  <conditionalFormatting sqref="U27:AJ27">
    <cfRule type="expression" dxfId="40" priority="355">
      <formula>ISERROR($AO$9)</formula>
    </cfRule>
  </conditionalFormatting>
  <conditionalFormatting sqref="B37">
    <cfRule type="expression" dxfId="39" priority="16">
      <formula>COUNTIF($AB$21,"*解約*")&gt;=1</formula>
    </cfRule>
  </conditionalFormatting>
  <conditionalFormatting sqref="Q37:AH37">
    <cfRule type="expression" dxfId="38" priority="15">
      <formula>COUNTIF($AB$21,"*解約*")&gt;=1</formula>
    </cfRule>
  </conditionalFormatting>
  <conditionalFormatting sqref="D38:M42">
    <cfRule type="expression" dxfId="37" priority="334">
      <formula>$D$38=""</formula>
    </cfRule>
  </conditionalFormatting>
  <conditionalFormatting sqref="N38:U42">
    <cfRule type="expression" dxfId="36" priority="349">
      <formula>$AB$21=""</formula>
    </cfRule>
  </conditionalFormatting>
  <conditionalFormatting sqref="X38">
    <cfRule type="expression" dxfId="35" priority="13">
      <formula>$X$38=""</formula>
    </cfRule>
  </conditionalFormatting>
  <conditionalFormatting sqref="X40:AG42">
    <cfRule type="expression" dxfId="34" priority="7">
      <formula>$X$40=""</formula>
    </cfRule>
  </conditionalFormatting>
  <conditionalFormatting sqref="P43:AJ43">
    <cfRule type="expression" dxfId="33" priority="9">
      <formula>$P$43=""</formula>
    </cfRule>
  </conditionalFormatting>
  <conditionalFormatting sqref="P44:AJ46">
    <cfRule type="expression" dxfId="32" priority="8">
      <formula>$P$44=""</formula>
    </cfRule>
  </conditionalFormatting>
  <conditionalFormatting sqref="D45:M46">
    <cfRule type="expression" dxfId="31" priority="6">
      <formula>$D$45=""</formula>
    </cfRule>
  </conditionalFormatting>
  <conditionalFormatting sqref="AC34:AJ34">
    <cfRule type="expression" dxfId="30" priority="3">
      <formula>$AC$34=""</formula>
    </cfRule>
  </conditionalFormatting>
  <conditionalFormatting sqref="I34:U34">
    <cfRule type="expression" dxfId="29" priority="2">
      <formula>$I$34=""</formula>
    </cfRule>
  </conditionalFormatting>
  <conditionalFormatting sqref="AH40:AJ42">
    <cfRule type="expression" dxfId="28" priority="350">
      <formula>$AB$21=""</formula>
    </cfRule>
  </conditionalFormatting>
  <conditionalFormatting sqref="BE17:BH17">
    <cfRule type="expression" dxfId="27" priority="365">
      <formula>AND($AB$21="修理して継続",$AJ$5="")</formula>
    </cfRule>
  </conditionalFormatting>
  <conditionalFormatting sqref="D43:M44">
    <cfRule type="expression" dxfId="26" priority="366">
      <formula>COUNTIF($AB$21,"*解約*")&gt;=1</formula>
    </cfRule>
    <cfRule type="expression" dxfId="25" priority="367">
      <formula>$AJ$5=""</formula>
    </cfRule>
  </conditionalFormatting>
  <dataValidations xWindow="414" yWindow="219" count="17">
    <dataValidation type="textLength" imeMode="halfAlpha" operator="equal" allowBlank="1" showInputMessage="1" showErrorMessage="1" sqref="Y5:AC7" xr:uid="{2AD33329-6761-43B8-9EA9-E18CD7603C39}">
      <formula1>8</formula1>
    </dataValidation>
    <dataValidation type="list" allowBlank="1" showInputMessage="1" showErrorMessage="1" sqref="F3:P3 AB21" xr:uid="{33ECA254-A97F-49D1-B80D-410101ED8A82}">
      <formula1>"修理して継続,全部解約（修理費用高額のため）,全部解約（修理不能/盗難）,一部解約（修理費用高額のため）,一部解約（修理不能/盗難）"</formula1>
    </dataValidation>
    <dataValidation imeMode="halfAlpha" allowBlank="1" showInputMessage="1" showErrorMessage="1" prompt="西暦表示（YYYY/M/D)にて入力願います" sqref="I27:P27" xr:uid="{9C89EF5D-3A81-48AD-9273-BF4D647A8C2D}"/>
    <dataValidation imeMode="hiragana" allowBlank="1" showInputMessage="1" showErrorMessage="1" sqref="I26:AJ26 I33:I34 X40:AG42 P44" xr:uid="{A83824CB-1D43-4785-9E34-432F8EA2A6C2}"/>
    <dataValidation imeMode="fullKatakana" allowBlank="1" showInputMessage="1" showErrorMessage="1" sqref="X38:AG39 P43:P44" xr:uid="{798F6642-8BC6-4C4D-84C4-07F99ED95439}"/>
    <dataValidation allowBlank="1" showInputMessage="1" sqref="AO9" xr:uid="{0ADF27FD-0665-4809-8D41-EA1C3B80B226}"/>
    <dataValidation imeMode="halfAlpha" allowBlank="1" showInputMessage="1" showErrorMessage="1" prompt="契約書記載の通り入力願います" sqref="P21" xr:uid="{9E87EF15-2AC6-4AE4-9699-659F754C2CD4}"/>
    <dataValidation imeMode="hiragana" allowBlank="1" showInputMessage="1" showErrorMessage="1" prompt="会社名・部署名・代表者(責任者)氏名をご記入ください_x000a_※押印は不要です" sqref="F22:AJ22" xr:uid="{60158407-447E-43EC-A319-225166161865}"/>
    <dataValidation imeMode="hiragana" allowBlank="1" showInputMessage="1" showErrorMessage="1" prompt="シリアル№の入力もお願いします" sqref="I25:AJ25" xr:uid="{9C193E9A-7DCA-48B0-8256-CA60DF0A3985}"/>
    <dataValidation imeMode="hiragana" allowBlank="1" showInputMessage="1" showErrorMessage="1" prompt="状況を詳しく具体的にご記入下さい" sqref="I28:AJ31" xr:uid="{9D856CC0-CDD0-4544-BC5F-7BAA013FD762}"/>
    <dataValidation allowBlank="1" showErrorMessage="1" sqref="I32:AJ32" xr:uid="{9540C62E-0600-4B9E-8EE8-AD47FBA426BB}"/>
    <dataValidation type="list" allowBlank="1" showInputMessage="1" showErrorMessage="1" sqref="G5:G7 F4" xr:uid="{0E83C29F-CF0A-480A-AFA8-2B890A3672A4}">
      <formula1>"火災,盗難,落雷,その他"</formula1>
    </dataValidation>
    <dataValidation allowBlank="1" showInputMessage="1" showErrorMessage="1" prompt="西暦表示（YYYY/M/D）にて入力願います" sqref="F21:K21" xr:uid="{E061F5AD-C0BE-4E05-AE6C-2E1DE03E7089}"/>
    <dataValidation imeMode="on" allowBlank="1" showInputMessage="1" showErrorMessage="1" sqref="D38:M42" xr:uid="{FC5A9ABD-7D1B-42BD-BC83-7EDB1C417EFA}"/>
    <dataValidation allowBlank="1" showInputMessage="1" showErrorMessage="1" prompt="セル「AB21」を数式”＝F3”にすると「契約継続可否」は営業入力と連動します。_x000a_" sqref="AJ5" xr:uid="{9DCEAA43-68E9-410F-9669-9F8D8C3A3B06}"/>
    <dataValidation allowBlank="1" showInputMessage="1" showErrorMessage="1" prompt="このセルを数式”=AM9”にすると「事故原因」が営業入力と連動します。" sqref="AI5" xr:uid="{D50BF964-2C65-4D88-8456-A20774479439}"/>
    <dataValidation type="list" allowBlank="1" showInputMessage="1" showErrorMessage="1" sqref="BE16" xr:uid="{C6319457-CC22-4976-9F0A-662CDA218CF2}">
      <formula1>"ＪＡ三井リース株式会社,ＪＡ三井リースオート株式会社,ＪＡ三井リース九州株式会社"</formula1>
    </dataValidation>
  </dataValidations>
  <printOptions horizontalCentered="1" verticalCentered="1"/>
  <pageMargins left="0.39370078740157483" right="0.39370078740157483" top="0.19685039370078741" bottom="0" header="0.31496062992125984" footer="0.11811023622047245"/>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06" r:id="rId4" name="Option Button 34">
              <controlPr locked="0" defaultSize="0" autoFill="0" autoLine="0" autoPict="0" altText="火災">
                <anchor moveWithCells="1">
                  <from>
                    <xdr:col>20</xdr:col>
                    <xdr:colOff>107950</xdr:colOff>
                    <xdr:row>26</xdr:row>
                    <xdr:rowOff>31750</xdr:rowOff>
                  </from>
                  <to>
                    <xdr:col>24</xdr:col>
                    <xdr:colOff>88900</xdr:colOff>
                    <xdr:row>26</xdr:row>
                    <xdr:rowOff>241300</xdr:rowOff>
                  </to>
                </anchor>
              </controlPr>
            </control>
          </mc:Choice>
        </mc:AlternateContent>
        <mc:AlternateContent xmlns:mc="http://schemas.openxmlformats.org/markup-compatibility/2006">
          <mc:Choice Requires="x14">
            <control shapeId="3107" r:id="rId5" name="Option Button 35">
              <controlPr locked="0" defaultSize="0" autoFill="0" autoLine="0" autoPict="0">
                <anchor moveWithCells="1">
                  <from>
                    <xdr:col>24</xdr:col>
                    <xdr:colOff>88900</xdr:colOff>
                    <xdr:row>26</xdr:row>
                    <xdr:rowOff>31750</xdr:rowOff>
                  </from>
                  <to>
                    <xdr:col>28</xdr:col>
                    <xdr:colOff>69850</xdr:colOff>
                    <xdr:row>26</xdr:row>
                    <xdr:rowOff>247650</xdr:rowOff>
                  </to>
                </anchor>
              </controlPr>
            </control>
          </mc:Choice>
        </mc:AlternateContent>
        <mc:AlternateContent xmlns:mc="http://schemas.openxmlformats.org/markup-compatibility/2006">
          <mc:Choice Requires="x14">
            <control shapeId="3111" r:id="rId6" name="Option Button 39">
              <controlPr locked="0" defaultSize="0" autoFill="0" autoLine="0" autoPict="0">
                <anchor moveWithCells="1">
                  <from>
                    <xdr:col>28</xdr:col>
                    <xdr:colOff>69850</xdr:colOff>
                    <xdr:row>26</xdr:row>
                    <xdr:rowOff>31750</xdr:rowOff>
                  </from>
                  <to>
                    <xdr:col>32</xdr:col>
                    <xdr:colOff>38100</xdr:colOff>
                    <xdr:row>26</xdr:row>
                    <xdr:rowOff>247650</xdr:rowOff>
                  </to>
                </anchor>
              </controlPr>
            </control>
          </mc:Choice>
        </mc:AlternateContent>
        <mc:AlternateContent xmlns:mc="http://schemas.openxmlformats.org/markup-compatibility/2006">
          <mc:Choice Requires="x14">
            <control shapeId="3113" r:id="rId7" name="Option Button 41">
              <controlPr locked="0" defaultSize="0" autoFill="0" autoLine="0" autoPict="0">
                <anchor moveWithCells="1">
                  <from>
                    <xdr:col>32</xdr:col>
                    <xdr:colOff>50800</xdr:colOff>
                    <xdr:row>26</xdr:row>
                    <xdr:rowOff>31750</xdr:rowOff>
                  </from>
                  <to>
                    <xdr:col>36</xdr:col>
                    <xdr:colOff>12700</xdr:colOff>
                    <xdr:row>26</xdr:row>
                    <xdr:rowOff>247650</xdr:rowOff>
                  </to>
                </anchor>
              </controlPr>
            </control>
          </mc:Choice>
        </mc:AlternateContent>
        <mc:AlternateContent xmlns:mc="http://schemas.openxmlformats.org/markup-compatibility/2006">
          <mc:Choice Requires="x14">
            <control shapeId="3145" r:id="rId8" name="Check Box 73">
              <controlPr locked="0" defaultSize="0" autoFill="0" autoLine="0" autoPict="0">
                <anchor moveWithCells="1">
                  <from>
                    <xdr:col>13</xdr:col>
                    <xdr:colOff>12700</xdr:colOff>
                    <xdr:row>37</xdr:row>
                    <xdr:rowOff>19050</xdr:rowOff>
                  </from>
                  <to>
                    <xdr:col>21</xdr:col>
                    <xdr:colOff>12700</xdr:colOff>
                    <xdr:row>38</xdr:row>
                    <xdr:rowOff>19050</xdr:rowOff>
                  </to>
                </anchor>
              </controlPr>
            </control>
          </mc:Choice>
        </mc:AlternateContent>
        <mc:AlternateContent xmlns:mc="http://schemas.openxmlformats.org/markup-compatibility/2006">
          <mc:Choice Requires="x14">
            <control shapeId="3146" r:id="rId9" name="Check Box 74">
              <controlPr locked="0" defaultSize="0" autoFill="0" autoLine="0" autoPict="0">
                <anchor moveWithCells="1">
                  <from>
                    <xdr:col>13</xdr:col>
                    <xdr:colOff>12700</xdr:colOff>
                    <xdr:row>37</xdr:row>
                    <xdr:rowOff>203200</xdr:rowOff>
                  </from>
                  <to>
                    <xdr:col>21</xdr:col>
                    <xdr:colOff>0</xdr:colOff>
                    <xdr:row>39</xdr:row>
                    <xdr:rowOff>12700</xdr:rowOff>
                  </to>
                </anchor>
              </controlPr>
            </control>
          </mc:Choice>
        </mc:AlternateContent>
        <mc:AlternateContent xmlns:mc="http://schemas.openxmlformats.org/markup-compatibility/2006">
          <mc:Choice Requires="x14">
            <control shapeId="3147" r:id="rId10" name="Check Box 75">
              <controlPr locked="0" defaultSize="0" autoFill="0" autoLine="0" autoPict="0">
                <anchor moveWithCells="1">
                  <from>
                    <xdr:col>13</xdr:col>
                    <xdr:colOff>12700</xdr:colOff>
                    <xdr:row>38</xdr:row>
                    <xdr:rowOff>165100</xdr:rowOff>
                  </from>
                  <to>
                    <xdr:col>21</xdr:col>
                    <xdr:colOff>19050</xdr:colOff>
                    <xdr:row>39</xdr:row>
                    <xdr:rowOff>184150</xdr:rowOff>
                  </to>
                </anchor>
              </controlPr>
            </control>
          </mc:Choice>
        </mc:AlternateContent>
        <mc:AlternateContent xmlns:mc="http://schemas.openxmlformats.org/markup-compatibility/2006">
          <mc:Choice Requires="x14">
            <control shapeId="3148" r:id="rId11" name="Check Box 76">
              <controlPr locked="0" defaultSize="0" autoFill="0" autoLine="0" autoPict="0">
                <anchor moveWithCells="1">
                  <from>
                    <xdr:col>13</xdr:col>
                    <xdr:colOff>12700</xdr:colOff>
                    <xdr:row>39</xdr:row>
                    <xdr:rowOff>152400</xdr:rowOff>
                  </from>
                  <to>
                    <xdr:col>21</xdr:col>
                    <xdr:colOff>0</xdr:colOff>
                    <xdr:row>40</xdr:row>
                    <xdr:rowOff>184150</xdr:rowOff>
                  </to>
                </anchor>
              </controlPr>
            </control>
          </mc:Choice>
        </mc:AlternateContent>
        <mc:AlternateContent xmlns:mc="http://schemas.openxmlformats.org/markup-compatibility/2006">
          <mc:Choice Requires="x14">
            <control shapeId="3149" r:id="rId12" name="Check Box 77">
              <controlPr locked="0" defaultSize="0" autoFill="0" autoLine="0" autoPict="0">
                <anchor moveWithCells="1">
                  <from>
                    <xdr:col>13</xdr:col>
                    <xdr:colOff>12700</xdr:colOff>
                    <xdr:row>40</xdr:row>
                    <xdr:rowOff>146050</xdr:rowOff>
                  </from>
                  <to>
                    <xdr:col>21</xdr:col>
                    <xdr:colOff>12700</xdr:colOff>
                    <xdr:row>41</xdr:row>
                    <xdr:rowOff>184150</xdr:rowOff>
                  </to>
                </anchor>
              </controlPr>
            </control>
          </mc:Choice>
        </mc:AlternateContent>
        <mc:AlternateContent xmlns:mc="http://schemas.openxmlformats.org/markup-compatibility/2006">
          <mc:Choice Requires="x14">
            <control shapeId="3154" r:id="rId13" name="Check Box 82">
              <controlPr locked="0" defaultSize="0" autoFill="0" autoLine="0" autoPict="0">
                <anchor moveWithCells="1">
                  <from>
                    <xdr:col>33</xdr:col>
                    <xdr:colOff>57150</xdr:colOff>
                    <xdr:row>38</xdr:row>
                    <xdr:rowOff>171450</xdr:rowOff>
                  </from>
                  <to>
                    <xdr:col>35</xdr:col>
                    <xdr:colOff>38100</xdr:colOff>
                    <xdr:row>40</xdr:row>
                    <xdr:rowOff>38100</xdr:rowOff>
                  </to>
                </anchor>
              </controlPr>
            </control>
          </mc:Choice>
        </mc:AlternateContent>
        <mc:AlternateContent xmlns:mc="http://schemas.openxmlformats.org/markup-compatibility/2006">
          <mc:Choice Requires="x14">
            <control shapeId="3155" r:id="rId14" name="Check Box 83">
              <controlPr locked="0" defaultSize="0" autoFill="0" autoLine="0" autoPict="0">
                <anchor moveWithCells="1">
                  <from>
                    <xdr:col>33</xdr:col>
                    <xdr:colOff>57150</xdr:colOff>
                    <xdr:row>39</xdr:row>
                    <xdr:rowOff>165100</xdr:rowOff>
                  </from>
                  <to>
                    <xdr:col>35</xdr:col>
                    <xdr:colOff>50800</xdr:colOff>
                    <xdr:row>41</xdr:row>
                    <xdr:rowOff>31750</xdr:rowOff>
                  </to>
                </anchor>
              </controlPr>
            </control>
          </mc:Choice>
        </mc:AlternateContent>
        <mc:AlternateContent xmlns:mc="http://schemas.openxmlformats.org/markup-compatibility/2006">
          <mc:Choice Requires="x14">
            <control shapeId="3156" r:id="rId15" name="Check Box 84">
              <controlPr locked="0" defaultSize="0" autoFill="0" autoLine="0" autoPict="0">
                <anchor moveWithCells="1">
                  <from>
                    <xdr:col>33</xdr:col>
                    <xdr:colOff>57150</xdr:colOff>
                    <xdr:row>40</xdr:row>
                    <xdr:rowOff>152400</xdr:rowOff>
                  </from>
                  <to>
                    <xdr:col>35</xdr:col>
                    <xdr:colOff>57150</xdr:colOff>
                    <xdr:row>42</xdr:row>
                    <xdr:rowOff>19050</xdr:rowOff>
                  </to>
                </anchor>
              </controlPr>
            </control>
          </mc:Choice>
        </mc:AlternateContent>
        <mc:AlternateContent xmlns:mc="http://schemas.openxmlformats.org/markup-compatibility/2006">
          <mc:Choice Requires="x14">
            <control shapeId="3193" r:id="rId16" name="Option Button 121">
              <controlPr defaultSize="0" autoFill="0" autoLine="0" autoPict="0">
                <anchor moveWithCells="1">
                  <from>
                    <xdr:col>4</xdr:col>
                    <xdr:colOff>69850</xdr:colOff>
                    <xdr:row>42</xdr:row>
                    <xdr:rowOff>44450</xdr:rowOff>
                  </from>
                  <to>
                    <xdr:col>7</xdr:col>
                    <xdr:colOff>69850</xdr:colOff>
                    <xdr:row>42</xdr:row>
                    <xdr:rowOff>311150</xdr:rowOff>
                  </to>
                </anchor>
              </controlPr>
            </control>
          </mc:Choice>
        </mc:AlternateContent>
        <mc:AlternateContent xmlns:mc="http://schemas.openxmlformats.org/markup-compatibility/2006">
          <mc:Choice Requires="x14">
            <control shapeId="3194" r:id="rId17" name="Option Button 122">
              <controlPr defaultSize="0" autoFill="0" autoLine="0" autoPict="0">
                <anchor moveWithCells="1">
                  <from>
                    <xdr:col>8</xdr:col>
                    <xdr:colOff>38100</xdr:colOff>
                    <xdr:row>42</xdr:row>
                    <xdr:rowOff>19050</xdr:rowOff>
                  </from>
                  <to>
                    <xdr:col>11</xdr:col>
                    <xdr:colOff>44450</xdr:colOff>
                    <xdr:row>42</xdr:row>
                    <xdr:rowOff>311150</xdr:rowOff>
                  </to>
                </anchor>
              </controlPr>
            </control>
          </mc:Choice>
        </mc:AlternateContent>
        <mc:AlternateContent xmlns:mc="http://schemas.openxmlformats.org/markup-compatibility/2006">
          <mc:Choice Requires="x14">
            <control shapeId="3195" r:id="rId18" name="Option Button 123">
              <controlPr defaultSize="0" autoFill="0" autoLine="0" autoPict="0">
                <anchor moveWithCells="1">
                  <from>
                    <xdr:col>4</xdr:col>
                    <xdr:colOff>82550</xdr:colOff>
                    <xdr:row>42</xdr:row>
                    <xdr:rowOff>317500</xdr:rowOff>
                  </from>
                  <to>
                    <xdr:col>7</xdr:col>
                    <xdr:colOff>76200</xdr:colOff>
                    <xdr:row>43</xdr:row>
                    <xdr:rowOff>209550</xdr:rowOff>
                  </to>
                </anchor>
              </controlPr>
            </control>
          </mc:Choice>
        </mc:AlternateContent>
        <mc:AlternateContent xmlns:mc="http://schemas.openxmlformats.org/markup-compatibility/2006">
          <mc:Choice Requires="x14">
            <control shapeId="3196" r:id="rId19" name="Option Button 124">
              <controlPr defaultSize="0" autoFill="0" autoLine="0" autoPict="0">
                <anchor moveWithCells="1">
                  <from>
                    <xdr:col>8</xdr:col>
                    <xdr:colOff>38100</xdr:colOff>
                    <xdr:row>42</xdr:row>
                    <xdr:rowOff>304800</xdr:rowOff>
                  </from>
                  <to>
                    <xdr:col>11</xdr:col>
                    <xdr:colOff>63500</xdr:colOff>
                    <xdr:row>43</xdr:row>
                    <xdr:rowOff>228600</xdr:rowOff>
                  </to>
                </anchor>
              </controlPr>
            </control>
          </mc:Choice>
        </mc:AlternateContent>
        <mc:AlternateContent xmlns:mc="http://schemas.openxmlformats.org/markup-compatibility/2006">
          <mc:Choice Requires="x14">
            <control shapeId="3201" r:id="rId20" name="Group Box 129">
              <controlPr defaultSize="0" autoFill="0" autoPict="0">
                <anchor moveWithCells="1">
                  <from>
                    <xdr:col>3</xdr:col>
                    <xdr:colOff>0</xdr:colOff>
                    <xdr:row>41</xdr:row>
                    <xdr:rowOff>190500</xdr:rowOff>
                  </from>
                  <to>
                    <xdr:col>12</xdr:col>
                    <xdr:colOff>184150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14" yWindow="219" count="1">
        <x14:dataValidation type="list" allowBlank="1" showInputMessage="1" showErrorMessage="1" xr:uid="{3F98FF8F-CBAB-424C-824E-6D6D476A1084}">
          <x14:formula1>
            <xm:f>【マスタ】リース会社!$A$2:$A$4</xm:f>
          </x14:formula1>
          <xm:sqref>F2:P2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0DCD-CDBB-413E-80CC-8D2720BB9E13}">
  <sheetPr>
    <pageSetUpPr fitToPage="1"/>
  </sheetPr>
  <dimension ref="A1:BY66"/>
  <sheetViews>
    <sheetView showGridLines="0" topLeftCell="A5" workbookViewId="0">
      <selection activeCell="A5" sqref="A5"/>
    </sheetView>
  </sheetViews>
  <sheetFormatPr defaultColWidth="0" defaultRowHeight="15" outlineLevelRow="1"/>
  <cols>
    <col min="1" max="1" width="2.6328125" style="1" customWidth="1"/>
    <col min="2" max="2" width="2.6328125" style="2" customWidth="1"/>
    <col min="3" max="48" width="2.6328125" style="1" customWidth="1"/>
    <col min="49" max="49" width="2.90625" style="1" bestFit="1" customWidth="1"/>
    <col min="50" max="50" width="2.6328125" style="1" customWidth="1"/>
    <col min="51" max="51" width="2.26953125" style="1" customWidth="1"/>
    <col min="52" max="52" width="2.6328125" style="1" customWidth="1"/>
    <col min="53" max="53" width="7.7265625" style="18" hidden="1" customWidth="1"/>
    <col min="54" max="54" width="6.08984375" style="17" hidden="1" customWidth="1"/>
    <col min="55" max="55" width="7.453125" style="17" hidden="1" customWidth="1"/>
    <col min="56" max="56" width="6.08984375" style="17" hidden="1" customWidth="1"/>
    <col min="57" max="58" width="2.6328125" style="17" hidden="1" customWidth="1"/>
    <col min="59" max="59" width="5.36328125" style="1" hidden="1" customWidth="1"/>
    <col min="60" max="60" width="2.90625" style="1" hidden="1" customWidth="1"/>
    <col min="61" max="61" width="11.7265625" style="1" hidden="1" customWidth="1"/>
    <col min="62" max="77" width="2.6328125" style="1" customWidth="1"/>
    <col min="78" max="16384" width="2.6328125" style="1" hidden="1"/>
  </cols>
  <sheetData>
    <row r="1" spans="2:61" s="14" customFormat="1" ht="14" hidden="1" outlineLevel="1">
      <c r="B1" s="13"/>
      <c r="O1" s="92" t="s">
        <v>20</v>
      </c>
      <c r="AV1" s="93"/>
      <c r="AW1" s="94">
        <v>4</v>
      </c>
      <c r="AX1" s="95">
        <v>1</v>
      </c>
      <c r="BA1" s="96" t="s">
        <v>64</v>
      </c>
      <c r="BB1" s="20" t="s">
        <v>70</v>
      </c>
      <c r="BC1" s="20" t="s">
        <v>69</v>
      </c>
      <c r="BE1" s="17">
        <v>1</v>
      </c>
      <c r="BF1" s="17" t="s">
        <v>58</v>
      </c>
      <c r="BG1" s="17">
        <v>1</v>
      </c>
      <c r="BH1" s="17" t="s">
        <v>83</v>
      </c>
    </row>
    <row r="2" spans="2:61" s="14" customFormat="1" ht="14" hidden="1" outlineLevel="1">
      <c r="B2" s="13"/>
      <c r="O2" s="265" t="s">
        <v>10</v>
      </c>
      <c r="P2" s="265"/>
      <c r="Q2" s="265"/>
      <c r="R2" s="265"/>
      <c r="S2" s="265"/>
      <c r="T2" s="496" t="s">
        <v>79</v>
      </c>
      <c r="U2" s="496"/>
      <c r="V2" s="496"/>
      <c r="W2" s="496"/>
      <c r="X2" s="496"/>
      <c r="Y2" s="496"/>
      <c r="Z2" s="496"/>
      <c r="AA2" s="496"/>
      <c r="AB2" s="496"/>
      <c r="AC2" s="496"/>
      <c r="AD2" s="496"/>
      <c r="BA2" s="97" t="b">
        <v>1</v>
      </c>
      <c r="BB2" s="97" t="b">
        <v>1</v>
      </c>
      <c r="BC2" s="67"/>
      <c r="BE2" s="17">
        <v>2</v>
      </c>
      <c r="BF2" s="17" t="s">
        <v>59</v>
      </c>
      <c r="BG2" s="17">
        <v>2</v>
      </c>
      <c r="BH2" s="17" t="s">
        <v>84</v>
      </c>
    </row>
    <row r="3" spans="2:61" s="14" customFormat="1" ht="14" hidden="1" outlineLevel="1">
      <c r="B3" s="13"/>
      <c r="O3" s="265" t="s">
        <v>57</v>
      </c>
      <c r="P3" s="265"/>
      <c r="Q3" s="265"/>
      <c r="R3" s="265"/>
      <c r="S3" s="265"/>
      <c r="T3" s="496"/>
      <c r="U3" s="496"/>
      <c r="V3" s="496"/>
      <c r="W3" s="496"/>
      <c r="X3" s="496"/>
      <c r="Y3" s="496"/>
      <c r="Z3" s="496"/>
      <c r="AA3" s="496"/>
      <c r="AB3" s="496"/>
      <c r="AC3" s="496"/>
      <c r="AD3" s="496"/>
      <c r="BA3" s="97" t="b">
        <v>0</v>
      </c>
      <c r="BB3" s="97" t="b">
        <v>1</v>
      </c>
      <c r="BC3" s="98"/>
      <c r="BE3" s="17">
        <v>3</v>
      </c>
      <c r="BF3" s="17" t="s">
        <v>60</v>
      </c>
      <c r="BG3" s="17">
        <v>3</v>
      </c>
      <c r="BH3" s="17" t="s">
        <v>82</v>
      </c>
    </row>
    <row r="4" spans="2:61" s="14" customFormat="1" ht="14" hidden="1" outlineLevel="1">
      <c r="B4" s="13"/>
      <c r="O4" s="265" t="s">
        <v>2</v>
      </c>
      <c r="P4" s="265"/>
      <c r="Q4" s="265"/>
      <c r="R4" s="265"/>
      <c r="S4" s="265"/>
      <c r="T4" s="497"/>
      <c r="U4" s="498"/>
      <c r="V4" s="498"/>
      <c r="W4" s="498"/>
      <c r="X4" s="498"/>
      <c r="Y4" s="498"/>
      <c r="Z4" s="498"/>
      <c r="AA4" s="498"/>
      <c r="AB4" s="498"/>
      <c r="AC4" s="498"/>
      <c r="AD4" s="499"/>
      <c r="BA4" s="97" t="b">
        <v>0</v>
      </c>
      <c r="BB4" s="97" t="b">
        <v>0</v>
      </c>
      <c r="BC4" s="98"/>
      <c r="BE4" s="17">
        <v>4</v>
      </c>
      <c r="BF4" s="17" t="s">
        <v>61</v>
      </c>
      <c r="BG4" s="17">
        <v>4</v>
      </c>
      <c r="BH4" s="17" t="s">
        <v>85</v>
      </c>
    </row>
    <row r="5" spans="2:61" s="14" customFormat="1" collapsed="1">
      <c r="B5" s="13"/>
      <c r="P5" s="99"/>
      <c r="Q5" s="99"/>
      <c r="R5" s="99"/>
      <c r="S5" s="99"/>
      <c r="T5" s="99"/>
      <c r="U5" s="99"/>
      <c r="V5" s="99"/>
      <c r="W5" s="99"/>
      <c r="X5" s="99"/>
      <c r="Y5" s="99"/>
      <c r="Z5" s="99"/>
      <c r="AA5" s="99"/>
      <c r="AB5" s="99"/>
      <c r="AC5" s="99"/>
      <c r="AD5" s="99"/>
      <c r="AE5" s="99"/>
      <c r="AG5" s="100"/>
      <c r="AH5" s="100"/>
      <c r="AI5" s="100"/>
      <c r="AJ5" s="100"/>
      <c r="AK5" s="100"/>
      <c r="AL5" s="100"/>
      <c r="AM5" s="99"/>
      <c r="AN5" s="99"/>
      <c r="AO5" s="99"/>
      <c r="AP5" s="99"/>
      <c r="AQ5" s="99"/>
      <c r="AR5" s="17"/>
      <c r="BA5" s="97" t="b">
        <v>0</v>
      </c>
      <c r="BB5" s="4"/>
      <c r="BC5" s="4"/>
      <c r="BD5" s="17"/>
      <c r="BF5" s="17"/>
      <c r="BG5" s="17"/>
      <c r="BH5" s="17"/>
      <c r="BI5" s="17"/>
    </row>
    <row r="6" spans="2:61" s="14" customFormat="1" ht="14">
      <c r="B6" s="13"/>
      <c r="P6" s="99"/>
      <c r="Q6" s="99"/>
      <c r="R6" s="99"/>
      <c r="S6" s="99"/>
      <c r="T6" s="99"/>
      <c r="U6" s="99"/>
      <c r="V6" s="99"/>
      <c r="W6" s="99"/>
      <c r="X6" s="99"/>
      <c r="Y6" s="99"/>
      <c r="Z6" s="99"/>
      <c r="AA6" s="99"/>
      <c r="AB6" s="99"/>
      <c r="AC6" s="99"/>
      <c r="AD6" s="99"/>
      <c r="AE6" s="99"/>
      <c r="AG6" s="100"/>
      <c r="AH6" s="100"/>
      <c r="AI6" s="100"/>
      <c r="AJ6" s="100"/>
      <c r="AK6" s="100"/>
      <c r="AL6" s="100"/>
      <c r="AM6" s="99"/>
      <c r="AN6" s="99"/>
      <c r="AO6" s="99"/>
      <c r="AP6" s="99"/>
      <c r="AQ6" s="99"/>
      <c r="AR6" s="17"/>
      <c r="BA6" s="97" t="b">
        <v>0</v>
      </c>
      <c r="BB6" s="17"/>
      <c r="BD6" s="17"/>
      <c r="BF6" s="17"/>
      <c r="BG6" s="17"/>
      <c r="BH6" s="17"/>
      <c r="BI6" s="17"/>
    </row>
    <row r="7" spans="2:61" s="14" customFormat="1" ht="14">
      <c r="B7" s="13"/>
      <c r="P7" s="99"/>
      <c r="Q7" s="99"/>
      <c r="R7" s="99"/>
      <c r="S7" s="99"/>
      <c r="T7" s="99"/>
      <c r="U7" s="99"/>
      <c r="V7" s="99"/>
      <c r="W7" s="99"/>
      <c r="X7" s="99"/>
      <c r="Y7" s="99"/>
      <c r="Z7" s="99"/>
      <c r="AA7" s="99"/>
      <c r="AB7" s="99"/>
      <c r="AC7" s="99"/>
      <c r="AD7" s="99"/>
      <c r="AE7" s="99"/>
      <c r="AG7" s="100"/>
      <c r="AH7" s="100"/>
      <c r="AI7" s="100"/>
      <c r="AJ7" s="100"/>
      <c r="AK7" s="100"/>
      <c r="AL7" s="100"/>
      <c r="AM7" s="99"/>
      <c r="AN7" s="99"/>
      <c r="AO7" s="99"/>
      <c r="AP7" s="99"/>
      <c r="AQ7" s="99"/>
      <c r="AR7" s="17"/>
      <c r="BA7" s="18"/>
      <c r="BB7" s="17"/>
      <c r="BD7" s="17"/>
      <c r="BF7" s="17"/>
      <c r="BG7" s="17"/>
      <c r="BH7" s="17"/>
      <c r="BI7" s="17"/>
    </row>
    <row r="8" spans="2:61" ht="15.75" customHeight="1">
      <c r="O8" s="279" t="s">
        <v>56</v>
      </c>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72"/>
      <c r="BA8" s="43" t="s">
        <v>63</v>
      </c>
      <c r="BB8" s="59" t="s">
        <v>62</v>
      </c>
      <c r="BC8" s="43"/>
      <c r="BD8" s="1"/>
    </row>
    <row r="9" spans="2:61" ht="15.75" customHeight="1">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72"/>
      <c r="BA9" s="43" t="e">
        <f>VLOOKUP($T$4,$BF$1:$BG$4,2,0)</f>
        <v>#N/A</v>
      </c>
      <c r="BB9" s="68"/>
      <c r="BC9" s="51" t="str">
        <f>IF(AND($T$4&lt;&gt;"",$AW$1=0),VLOOKUP($BA$9,$BE$1:$BF$4,2,0),VLOOKUP($AW$1,$BE$1:$BF$4,2,0))</f>
        <v>その他</v>
      </c>
      <c r="BD9" s="1"/>
    </row>
    <row r="10" spans="2:61" ht="22">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2:61" ht="22">
      <c r="O11" s="3" t="s">
        <v>4</v>
      </c>
      <c r="P11" s="6"/>
      <c r="Q11" s="6"/>
      <c r="R11" s="6"/>
      <c r="S11" s="6"/>
      <c r="T11" s="6"/>
      <c r="U11" s="6"/>
      <c r="V11" s="6"/>
      <c r="W11" s="6"/>
      <c r="X11" s="6"/>
      <c r="Y11" s="6"/>
      <c r="Z11" s="6"/>
      <c r="AA11" s="6"/>
      <c r="AB11" s="6"/>
      <c r="AC11" s="6"/>
      <c r="AD11" s="6"/>
      <c r="AE11" s="6"/>
      <c r="AF11" s="6"/>
      <c r="AG11" s="6"/>
      <c r="AH11" s="6"/>
      <c r="AI11" s="6"/>
      <c r="AJ11" s="6"/>
      <c r="AK11" s="6"/>
      <c r="AL11" s="510" t="s">
        <v>9</v>
      </c>
      <c r="AM11" s="510"/>
      <c r="AN11" s="289" t="str">
        <f>VLOOKUP(保険金請求書兼事故状況報告書!BE16,【マスタ】リース会社!$A$1:$B$4,2,0)</f>
        <v>東京都中央区銀座8丁目13番1号</v>
      </c>
      <c r="AO11" s="289"/>
      <c r="AP11" s="289"/>
      <c r="AQ11" s="289"/>
      <c r="AR11" s="289"/>
      <c r="AS11" s="289"/>
      <c r="AT11" s="289"/>
      <c r="AU11" s="289"/>
      <c r="AV11" s="289"/>
      <c r="AW11" s="289"/>
      <c r="AX11" s="289"/>
      <c r="AY11" s="289"/>
      <c r="AZ11" s="73"/>
    </row>
    <row r="12" spans="2:61" ht="19.5" customHeight="1">
      <c r="O12" s="6"/>
      <c r="P12" s="6"/>
      <c r="Q12" s="6"/>
      <c r="R12" s="6"/>
      <c r="S12" s="6"/>
      <c r="T12" s="6"/>
      <c r="U12" s="6"/>
      <c r="V12" s="6"/>
      <c r="W12" s="6"/>
      <c r="X12" s="6"/>
      <c r="Y12" s="6"/>
      <c r="Z12" s="6"/>
      <c r="AA12" s="6"/>
      <c r="AB12" s="6"/>
      <c r="AC12" s="6"/>
      <c r="AD12" s="6"/>
      <c r="AE12" s="6"/>
      <c r="AF12" s="6"/>
      <c r="AG12" s="6"/>
      <c r="AH12" s="6"/>
      <c r="AI12" s="6"/>
      <c r="AJ12" s="6"/>
      <c r="AK12" s="6"/>
      <c r="AL12" s="6"/>
      <c r="AM12" s="6"/>
      <c r="AN12" s="291" t="str">
        <f>VLOOKUP(保険金請求書兼事故状況報告書!BE16,【マスタ】リース会社!$A$1:$B$4,1,0)</f>
        <v>ＪＡ三井リース株式会社</v>
      </c>
      <c r="AO12" s="291"/>
      <c r="AP12" s="291"/>
      <c r="AQ12" s="291"/>
      <c r="AR12" s="291"/>
      <c r="AS12" s="291"/>
      <c r="AT12" s="291"/>
      <c r="AU12" s="291"/>
      <c r="AV12" s="291"/>
      <c r="AW12" s="291"/>
      <c r="AX12" s="291"/>
      <c r="AY12" s="291"/>
      <c r="AZ12" s="70"/>
    </row>
    <row r="13" spans="2:61" ht="21" customHeight="1">
      <c r="O13" s="511" t="s">
        <v>5</v>
      </c>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71"/>
    </row>
    <row r="14" spans="2:61" ht="21" customHeight="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1"/>
      <c r="AY14" s="511"/>
      <c r="AZ14" s="71"/>
    </row>
    <row r="15" spans="2:61" ht="21" customHeight="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c r="AV15" s="511"/>
      <c r="AW15" s="511"/>
      <c r="AX15" s="511"/>
      <c r="AY15" s="511"/>
      <c r="AZ15" s="71"/>
    </row>
    <row r="16" spans="2:61" ht="21" customHeight="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71"/>
    </row>
    <row r="17" spans="2:58" ht="21" customHeight="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71"/>
    </row>
    <row r="18" spans="2:58" ht="21" customHeight="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1"/>
      <c r="AZ18" s="71"/>
    </row>
    <row r="19" spans="2:58" ht="21" customHeight="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71"/>
    </row>
    <row r="20" spans="2:58" s="4" customFormat="1" ht="15.5" thickBot="1">
      <c r="B20" s="7"/>
      <c r="P20" s="101" t="s">
        <v>21</v>
      </c>
      <c r="Q20" s="102"/>
      <c r="R20" s="102"/>
      <c r="S20" s="102"/>
      <c r="T20" s="102"/>
      <c r="U20" s="102"/>
      <c r="V20" s="102"/>
      <c r="W20" s="102"/>
      <c r="X20" s="102"/>
      <c r="Y20" s="103"/>
      <c r="Z20" s="103"/>
      <c r="AA20" s="103"/>
      <c r="AB20" s="103"/>
      <c r="AC20" s="103"/>
      <c r="AD20" s="103"/>
      <c r="AE20" s="103"/>
      <c r="AF20" s="103"/>
      <c r="AG20" s="103"/>
      <c r="AH20" s="103"/>
      <c r="AI20" s="104"/>
      <c r="AJ20" s="104"/>
      <c r="AK20" s="104"/>
      <c r="AL20" s="104"/>
      <c r="AM20" s="104"/>
      <c r="AN20" s="104"/>
      <c r="AO20" s="104"/>
      <c r="AP20" s="104"/>
      <c r="AQ20" s="104"/>
      <c r="AR20" s="104"/>
      <c r="AS20" s="104"/>
      <c r="AT20" s="104"/>
      <c r="AU20" s="104"/>
      <c r="AV20" s="104"/>
      <c r="AW20" s="104"/>
      <c r="AX20" s="104"/>
      <c r="BA20" s="23"/>
    </row>
    <row r="21" spans="2:58" s="4" customFormat="1" ht="21" customHeight="1">
      <c r="B21" s="7"/>
      <c r="P21" s="523" t="s">
        <v>0</v>
      </c>
      <c r="Q21" s="524"/>
      <c r="R21" s="524"/>
      <c r="S21" s="524"/>
      <c r="T21" s="525">
        <v>44378</v>
      </c>
      <c r="U21" s="526"/>
      <c r="V21" s="526"/>
      <c r="W21" s="526"/>
      <c r="X21" s="526"/>
      <c r="Y21" s="527"/>
      <c r="Z21" s="524" t="s">
        <v>1</v>
      </c>
      <c r="AA21" s="524"/>
      <c r="AB21" s="524"/>
      <c r="AC21" s="524"/>
      <c r="AD21" s="528" t="s">
        <v>97</v>
      </c>
      <c r="AE21" s="529"/>
      <c r="AF21" s="529"/>
      <c r="AG21" s="529"/>
      <c r="AH21" s="529"/>
      <c r="AI21" s="529"/>
      <c r="AJ21" s="530"/>
      <c r="AK21" s="482" t="s">
        <v>19</v>
      </c>
      <c r="AL21" s="483"/>
      <c r="AM21" s="483"/>
      <c r="AN21" s="483"/>
      <c r="AO21" s="483"/>
      <c r="AP21" s="515" t="s">
        <v>81</v>
      </c>
      <c r="AQ21" s="516"/>
      <c r="AR21" s="516"/>
      <c r="AS21" s="516"/>
      <c r="AT21" s="516"/>
      <c r="AU21" s="516"/>
      <c r="AV21" s="516"/>
      <c r="AW21" s="516"/>
      <c r="AX21" s="517"/>
    </row>
    <row r="22" spans="2:58" s="4" customFormat="1" ht="21" customHeight="1" thickBot="1">
      <c r="B22" s="7"/>
      <c r="P22" s="518" t="s">
        <v>7</v>
      </c>
      <c r="Q22" s="519"/>
      <c r="R22" s="519"/>
      <c r="S22" s="519"/>
      <c r="T22" s="448" t="s">
        <v>98</v>
      </c>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520"/>
      <c r="BA22" s="23"/>
    </row>
    <row r="23" spans="2:58" s="4" customFormat="1" ht="4.5" customHeight="1">
      <c r="B23" s="7"/>
      <c r="P23" s="102"/>
      <c r="Q23" s="102"/>
      <c r="R23" s="102"/>
      <c r="S23" s="102"/>
      <c r="T23" s="102"/>
      <c r="U23" s="102"/>
      <c r="V23" s="102"/>
      <c r="W23" s="102"/>
      <c r="X23" s="102"/>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BA23" s="23"/>
      <c r="BB23" s="20"/>
      <c r="BC23" s="20"/>
      <c r="BD23" s="20"/>
      <c r="BE23" s="20"/>
      <c r="BF23" s="20"/>
    </row>
    <row r="24" spans="2:58" s="4" customFormat="1" ht="15.5" thickBot="1">
      <c r="B24" s="7"/>
      <c r="P24" s="101" t="s">
        <v>22</v>
      </c>
      <c r="Q24" s="102"/>
      <c r="R24" s="102"/>
      <c r="S24" s="102"/>
      <c r="T24" s="102"/>
      <c r="U24" s="102"/>
      <c r="V24" s="102"/>
      <c r="W24" s="102"/>
      <c r="X24" s="102"/>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BA24" s="23"/>
      <c r="BB24" s="20"/>
      <c r="BC24" s="20"/>
      <c r="BD24" s="20"/>
      <c r="BE24" s="20"/>
      <c r="BF24" s="20"/>
    </row>
    <row r="25" spans="2:58" s="4" customFormat="1" ht="33.75" customHeight="1">
      <c r="B25" s="7"/>
      <c r="P25" s="521" t="s">
        <v>77</v>
      </c>
      <c r="Q25" s="522"/>
      <c r="R25" s="522"/>
      <c r="S25" s="522"/>
      <c r="T25" s="522"/>
      <c r="U25" s="522"/>
      <c r="V25" s="522"/>
      <c r="W25" s="512" t="s">
        <v>99</v>
      </c>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4"/>
      <c r="BA25" s="23"/>
      <c r="BB25" s="20"/>
      <c r="BC25" s="20"/>
      <c r="BD25" s="20"/>
      <c r="BE25" s="20"/>
      <c r="BF25" s="20"/>
    </row>
    <row r="26" spans="2:58" s="4" customFormat="1" ht="21" customHeight="1">
      <c r="B26" s="7"/>
      <c r="P26" s="490" t="s">
        <v>80</v>
      </c>
      <c r="Q26" s="491"/>
      <c r="R26" s="491"/>
      <c r="S26" s="491"/>
      <c r="T26" s="491"/>
      <c r="U26" s="491"/>
      <c r="V26" s="491"/>
      <c r="W26" s="492" t="s">
        <v>100</v>
      </c>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4"/>
      <c r="AX26" s="495"/>
      <c r="BD26" s="20"/>
      <c r="BE26" s="20"/>
      <c r="BF26" s="20"/>
    </row>
    <row r="27" spans="2:58" s="4" customFormat="1" ht="21" customHeight="1">
      <c r="B27" s="7"/>
      <c r="P27" s="474" t="s">
        <v>6</v>
      </c>
      <c r="Q27" s="475"/>
      <c r="R27" s="475"/>
      <c r="S27" s="475"/>
      <c r="T27" s="475"/>
      <c r="U27" s="475"/>
      <c r="V27" s="475"/>
      <c r="W27" s="484">
        <v>44357</v>
      </c>
      <c r="X27" s="484"/>
      <c r="Y27" s="484"/>
      <c r="Z27" s="484"/>
      <c r="AA27" s="484"/>
      <c r="AB27" s="484"/>
      <c r="AC27" s="484"/>
      <c r="AD27" s="485"/>
      <c r="AE27" s="486" t="s">
        <v>2</v>
      </c>
      <c r="AF27" s="475"/>
      <c r="AG27" s="475"/>
      <c r="AH27" s="475"/>
      <c r="AI27" s="487"/>
      <c r="AJ27" s="488"/>
      <c r="AK27" s="488"/>
      <c r="AL27" s="488"/>
      <c r="AM27" s="488"/>
      <c r="AN27" s="488"/>
      <c r="AO27" s="488"/>
      <c r="AP27" s="488"/>
      <c r="AQ27" s="488"/>
      <c r="AR27" s="488"/>
      <c r="AS27" s="488"/>
      <c r="AT27" s="488"/>
      <c r="AU27" s="488"/>
      <c r="AV27" s="488"/>
      <c r="AW27" s="488"/>
      <c r="AX27" s="489"/>
      <c r="AY27" s="43"/>
      <c r="AZ27" s="43"/>
      <c r="BD27" s="20"/>
      <c r="BE27" s="20"/>
    </row>
    <row r="28" spans="2:58" ht="19.5" customHeight="1">
      <c r="P28" s="459" t="s">
        <v>3</v>
      </c>
      <c r="Q28" s="460"/>
      <c r="R28" s="460"/>
      <c r="S28" s="460"/>
      <c r="T28" s="460"/>
      <c r="U28" s="460"/>
      <c r="V28" s="461"/>
      <c r="W28" s="468" t="s">
        <v>101</v>
      </c>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70"/>
      <c r="BB28" s="1"/>
      <c r="BC28" s="1"/>
      <c r="BD28" s="1"/>
      <c r="BE28" s="1"/>
      <c r="BF28" s="1"/>
    </row>
    <row r="29" spans="2:58" ht="19.5" customHeight="1">
      <c r="P29" s="462"/>
      <c r="Q29" s="463"/>
      <c r="R29" s="463"/>
      <c r="S29" s="463"/>
      <c r="T29" s="463"/>
      <c r="U29" s="463"/>
      <c r="V29" s="464"/>
      <c r="W29" s="468"/>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70"/>
    </row>
    <row r="30" spans="2:58" ht="25.5" customHeight="1">
      <c r="P30" s="465"/>
      <c r="Q30" s="466"/>
      <c r="R30" s="466"/>
      <c r="S30" s="466"/>
      <c r="T30" s="466"/>
      <c r="U30" s="466"/>
      <c r="V30" s="467"/>
      <c r="W30" s="471" t="str">
        <f>"記入例："&amp;VLOOKUP($BC$9,$BF$1:$BH$4,3,0)</f>
        <v>記入例：「◇◇（事故物件）に誤ってＸＸＸを落とし、物件の○○部にＸＸＸＸの破損が発生し機械が作動しなくなった」等　　　　⇒「何（事故物件）が、どういう状況下で、どういう状態となり、どういう結果になった」かを具体的にご記入下さい。</v>
      </c>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473"/>
    </row>
    <row r="31" spans="2:58" s="4" customFormat="1" ht="21" customHeight="1">
      <c r="B31" s="7"/>
      <c r="P31" s="474" t="str">
        <f>IFERROR(IF(BC9="火災","届出所轄消防署",IF(BC9="盗難","届出所轄警察署","修理先会社・部署名")),"")</f>
        <v>修理先会社・部署名</v>
      </c>
      <c r="Q31" s="475"/>
      <c r="R31" s="475"/>
      <c r="S31" s="475"/>
      <c r="T31" s="475"/>
      <c r="U31" s="475"/>
      <c r="V31" s="475"/>
      <c r="W31" s="476" t="s">
        <v>102</v>
      </c>
      <c r="X31" s="477"/>
      <c r="Y31" s="477"/>
      <c r="Z31" s="477"/>
      <c r="AA31" s="477"/>
      <c r="AB31" s="477"/>
      <c r="AC31" s="477"/>
      <c r="AD31" s="477"/>
      <c r="AE31" s="477"/>
      <c r="AF31" s="477"/>
      <c r="AG31" s="477"/>
      <c r="AH31" s="477"/>
      <c r="AI31" s="478"/>
      <c r="AJ31" s="479" t="str">
        <f>IFERROR(IF($BC$9="盗難","受理番号",""),"")</f>
        <v/>
      </c>
      <c r="AK31" s="479"/>
      <c r="AL31" s="479"/>
      <c r="AM31" s="479"/>
      <c r="AN31" s="479"/>
      <c r="AO31" s="479"/>
      <c r="AP31" s="479"/>
      <c r="AQ31" s="480"/>
      <c r="AR31" s="480"/>
      <c r="AS31" s="480"/>
      <c r="AT31" s="480"/>
      <c r="AU31" s="480"/>
      <c r="AV31" s="480"/>
      <c r="AW31" s="480"/>
      <c r="AX31" s="481"/>
      <c r="BA31" s="25"/>
    </row>
    <row r="32" spans="2:58" s="4" customFormat="1" ht="21" customHeight="1" thickBot="1">
      <c r="B32" s="7"/>
      <c r="P32" s="446" t="str">
        <f>IFERROR(IF(OR(BC9="火災",BC9="盗難"),"届出人氏名","修理先担当者"),"")</f>
        <v>修理先担当者</v>
      </c>
      <c r="Q32" s="447"/>
      <c r="R32" s="447"/>
      <c r="S32" s="447"/>
      <c r="T32" s="447"/>
      <c r="U32" s="447"/>
      <c r="V32" s="447"/>
      <c r="W32" s="448" t="s">
        <v>103</v>
      </c>
      <c r="X32" s="449"/>
      <c r="Y32" s="449"/>
      <c r="Z32" s="449"/>
      <c r="AA32" s="449"/>
      <c r="AB32" s="449"/>
      <c r="AC32" s="449"/>
      <c r="AD32" s="449"/>
      <c r="AE32" s="449"/>
      <c r="AF32" s="449"/>
      <c r="AG32" s="449"/>
      <c r="AH32" s="449"/>
      <c r="AI32" s="449"/>
      <c r="AJ32" s="450" t="str">
        <f>IFERROR(IF(OR(BC9="火災",BC9="盗難"),"届出人電話番号","修理先電話番号"),"")</f>
        <v>修理先電話番号</v>
      </c>
      <c r="AK32" s="447"/>
      <c r="AL32" s="447"/>
      <c r="AM32" s="447"/>
      <c r="AN32" s="447"/>
      <c r="AO32" s="447"/>
      <c r="AP32" s="451"/>
      <c r="AQ32" s="452" t="s">
        <v>104</v>
      </c>
      <c r="AR32" s="453"/>
      <c r="AS32" s="453"/>
      <c r="AT32" s="453"/>
      <c r="AU32" s="453"/>
      <c r="AV32" s="453"/>
      <c r="AW32" s="453"/>
      <c r="AX32" s="454"/>
      <c r="BA32" s="27"/>
    </row>
    <row r="33" spans="2:58" s="51" customFormat="1" ht="11">
      <c r="B33" s="50"/>
      <c r="P33" s="54" t="str">
        <f>IF($AP$21="修理して継続","★修理内容につき、鑑定会社より問合せをさせて頂く場合がございます。修理内容が分かる方の連絡先をご入力願います。","")</f>
        <v>★修理内容につき、鑑定会社より問合せをさせて頂く場合がございます。修理内容が分かる方の連絡先をご入力願います。</v>
      </c>
      <c r="AN33" s="106"/>
      <c r="BA33" s="54"/>
    </row>
    <row r="34" spans="2:58" s="4" customFormat="1" ht="4.5" customHeight="1">
      <c r="B34" s="7"/>
      <c r="P34" s="1"/>
      <c r="Q34" s="1"/>
      <c r="R34" s="1"/>
      <c r="S34" s="1"/>
      <c r="T34" s="1"/>
      <c r="U34" s="1"/>
      <c r="V34" s="1"/>
      <c r="W34" s="1"/>
      <c r="X34" s="1"/>
      <c r="Y34" s="103"/>
      <c r="Z34" s="103"/>
      <c r="AA34" s="103"/>
      <c r="AB34" s="103"/>
      <c r="AC34" s="103"/>
      <c r="AD34" s="103"/>
      <c r="AE34" s="103"/>
      <c r="AF34" s="103"/>
      <c r="AG34" s="103"/>
      <c r="AH34" s="103"/>
      <c r="AI34" s="104"/>
      <c r="AJ34" s="104"/>
      <c r="AK34" s="104"/>
      <c r="AL34" s="104"/>
      <c r="AM34" s="104"/>
      <c r="AN34" s="104"/>
      <c r="AO34" s="104"/>
      <c r="AP34" s="104"/>
      <c r="AQ34" s="104"/>
      <c r="AR34" s="104"/>
      <c r="AS34" s="104"/>
      <c r="AT34" s="104"/>
      <c r="AU34" s="104"/>
      <c r="AV34" s="104"/>
      <c r="AW34" s="104"/>
      <c r="AX34" s="104"/>
      <c r="BA34" s="23"/>
      <c r="BB34" s="20"/>
      <c r="BC34" s="20"/>
      <c r="BD34" s="20"/>
      <c r="BE34" s="20"/>
      <c r="BF34" s="20"/>
    </row>
    <row r="35" spans="2:58" s="4" customFormat="1" ht="15.5" thickBot="1">
      <c r="B35" s="7"/>
      <c r="P35" s="101" t="s">
        <v>23</v>
      </c>
      <c r="Q35" s="102"/>
      <c r="R35" s="102"/>
      <c r="S35" s="102"/>
      <c r="T35" s="102"/>
      <c r="U35" s="102"/>
      <c r="V35" s="102"/>
      <c r="W35" s="102"/>
      <c r="X35" s="102"/>
      <c r="Y35" s="103"/>
      <c r="Z35" s="103"/>
      <c r="AA35" s="103"/>
      <c r="AB35" s="103"/>
      <c r="AC35" s="103"/>
      <c r="AD35" s="103"/>
      <c r="AE35" s="103"/>
      <c r="AF35" s="103"/>
      <c r="AG35" s="103"/>
      <c r="AH35" s="103"/>
      <c r="AI35" s="104"/>
      <c r="AJ35" s="104"/>
      <c r="AK35" s="104"/>
      <c r="AL35" s="104"/>
      <c r="AM35" s="104"/>
      <c r="AN35" s="104"/>
      <c r="AO35" s="104"/>
      <c r="AP35" s="104"/>
      <c r="AQ35" s="104"/>
      <c r="AR35" s="104"/>
      <c r="AS35" s="104"/>
      <c r="AT35" s="104"/>
      <c r="AU35" s="104"/>
      <c r="AV35" s="104"/>
      <c r="AW35" s="104"/>
      <c r="AX35" s="104"/>
      <c r="BA35" s="98"/>
      <c r="BB35" s="20"/>
      <c r="BC35" s="20"/>
      <c r="BD35" s="20"/>
      <c r="BE35" s="20"/>
      <c r="BF35" s="20"/>
    </row>
    <row r="36" spans="2:58" s="4" customFormat="1" ht="15" customHeight="1">
      <c r="B36" s="7"/>
      <c r="P36" s="409" t="s">
        <v>64</v>
      </c>
      <c r="Q36" s="410"/>
      <c r="R36" s="413" t="s">
        <v>105</v>
      </c>
      <c r="S36" s="414"/>
      <c r="T36" s="414"/>
      <c r="U36" s="414"/>
      <c r="V36" s="414"/>
      <c r="W36" s="414"/>
      <c r="X36" s="414"/>
      <c r="Y36" s="414"/>
      <c r="Z36" s="414"/>
      <c r="AA36" s="414"/>
      <c r="AB36" s="419"/>
      <c r="AC36" s="419"/>
      <c r="AD36" s="419"/>
      <c r="AE36" s="419"/>
      <c r="AF36" s="419"/>
      <c r="AG36" s="419"/>
      <c r="AH36" s="419"/>
      <c r="AI36" s="420"/>
      <c r="AJ36" s="425" t="s">
        <v>65</v>
      </c>
      <c r="AK36" s="427" t="s">
        <v>66</v>
      </c>
      <c r="AL36" s="428" t="s">
        <v>106</v>
      </c>
      <c r="AM36" s="429"/>
      <c r="AN36" s="429"/>
      <c r="AO36" s="429"/>
      <c r="AP36" s="429"/>
      <c r="AQ36" s="429"/>
      <c r="AR36" s="429"/>
      <c r="AS36" s="429"/>
      <c r="AT36" s="429"/>
      <c r="AU36" s="429"/>
      <c r="AV36" s="455" t="str">
        <f>IF(BB2=TRUE,"テン",IF(BB3=TRUE,"シテン",IF(BB4=TRUE,"シショ","")))</f>
        <v>テン</v>
      </c>
      <c r="AW36" s="455"/>
      <c r="AX36" s="456"/>
      <c r="BA36" s="98"/>
      <c r="BB36" s="20"/>
      <c r="BC36" s="20"/>
      <c r="BD36" s="20"/>
      <c r="BE36" s="20"/>
      <c r="BF36" s="20"/>
    </row>
    <row r="37" spans="2:58" s="4" customFormat="1" ht="15" customHeight="1">
      <c r="B37" s="7"/>
      <c r="P37" s="411"/>
      <c r="Q37" s="412"/>
      <c r="R37" s="415"/>
      <c r="S37" s="416"/>
      <c r="T37" s="416"/>
      <c r="U37" s="416"/>
      <c r="V37" s="416"/>
      <c r="W37" s="416"/>
      <c r="X37" s="416"/>
      <c r="Y37" s="416"/>
      <c r="Z37" s="416"/>
      <c r="AA37" s="416"/>
      <c r="AB37" s="421"/>
      <c r="AC37" s="421"/>
      <c r="AD37" s="421"/>
      <c r="AE37" s="421"/>
      <c r="AF37" s="421"/>
      <c r="AG37" s="421"/>
      <c r="AH37" s="421"/>
      <c r="AI37" s="422"/>
      <c r="AJ37" s="405"/>
      <c r="AK37" s="377"/>
      <c r="AL37" s="430"/>
      <c r="AM37" s="431"/>
      <c r="AN37" s="431"/>
      <c r="AO37" s="431"/>
      <c r="AP37" s="431"/>
      <c r="AQ37" s="431"/>
      <c r="AR37" s="431"/>
      <c r="AS37" s="431"/>
      <c r="AT37" s="431"/>
      <c r="AU37" s="431"/>
      <c r="AV37" s="457"/>
      <c r="AW37" s="457"/>
      <c r="AX37" s="458"/>
      <c r="BD37" s="20"/>
      <c r="BE37" s="20"/>
      <c r="BF37" s="20"/>
    </row>
    <row r="38" spans="2:58" s="4" customFormat="1" ht="15" customHeight="1">
      <c r="B38" s="7"/>
      <c r="P38" s="411"/>
      <c r="Q38" s="412"/>
      <c r="R38" s="415"/>
      <c r="S38" s="416"/>
      <c r="T38" s="416"/>
      <c r="U38" s="416"/>
      <c r="V38" s="416"/>
      <c r="W38" s="416"/>
      <c r="X38" s="416"/>
      <c r="Y38" s="416"/>
      <c r="Z38" s="416"/>
      <c r="AA38" s="416"/>
      <c r="AB38" s="421"/>
      <c r="AC38" s="421"/>
      <c r="AD38" s="421"/>
      <c r="AE38" s="421"/>
      <c r="AF38" s="421"/>
      <c r="AG38" s="421"/>
      <c r="AH38" s="421"/>
      <c r="AI38" s="422"/>
      <c r="AJ38" s="405"/>
      <c r="AK38" s="377" t="s">
        <v>67</v>
      </c>
      <c r="AL38" s="379" t="s">
        <v>107</v>
      </c>
      <c r="AM38" s="380"/>
      <c r="AN38" s="380"/>
      <c r="AO38" s="380"/>
      <c r="AP38" s="380"/>
      <c r="AQ38" s="380"/>
      <c r="AR38" s="380"/>
      <c r="AS38" s="380"/>
      <c r="AT38" s="380"/>
      <c r="AU38" s="380"/>
      <c r="AV38" s="385"/>
      <c r="AW38" s="183"/>
      <c r="AX38" s="184"/>
      <c r="BD38" s="20"/>
      <c r="BE38" s="20"/>
      <c r="BF38" s="20"/>
    </row>
    <row r="39" spans="2:58" s="4" customFormat="1" ht="15" customHeight="1">
      <c r="B39" s="7"/>
      <c r="P39" s="411"/>
      <c r="Q39" s="412"/>
      <c r="R39" s="415"/>
      <c r="S39" s="416"/>
      <c r="T39" s="416"/>
      <c r="U39" s="416"/>
      <c r="V39" s="416"/>
      <c r="W39" s="416"/>
      <c r="X39" s="416"/>
      <c r="Y39" s="416"/>
      <c r="Z39" s="416"/>
      <c r="AA39" s="416"/>
      <c r="AB39" s="421"/>
      <c r="AC39" s="421"/>
      <c r="AD39" s="421"/>
      <c r="AE39" s="421"/>
      <c r="AF39" s="421"/>
      <c r="AG39" s="421"/>
      <c r="AH39" s="421"/>
      <c r="AI39" s="422"/>
      <c r="AJ39" s="405"/>
      <c r="AK39" s="377"/>
      <c r="AL39" s="381"/>
      <c r="AM39" s="382"/>
      <c r="AN39" s="382"/>
      <c r="AO39" s="382"/>
      <c r="AP39" s="382"/>
      <c r="AQ39" s="382"/>
      <c r="AR39" s="382"/>
      <c r="AS39" s="382"/>
      <c r="AT39" s="382"/>
      <c r="AU39" s="382"/>
      <c r="AV39" s="386"/>
      <c r="AW39" s="386"/>
      <c r="AX39" s="186"/>
    </row>
    <row r="40" spans="2:58" s="4" customFormat="1" ht="15" customHeight="1">
      <c r="B40" s="7"/>
      <c r="P40" s="411"/>
      <c r="Q40" s="412"/>
      <c r="R40" s="417"/>
      <c r="S40" s="418"/>
      <c r="T40" s="418"/>
      <c r="U40" s="418"/>
      <c r="V40" s="418"/>
      <c r="W40" s="418"/>
      <c r="X40" s="418"/>
      <c r="Y40" s="418"/>
      <c r="Z40" s="418"/>
      <c r="AA40" s="418"/>
      <c r="AB40" s="423"/>
      <c r="AC40" s="423"/>
      <c r="AD40" s="423"/>
      <c r="AE40" s="423"/>
      <c r="AF40" s="423"/>
      <c r="AG40" s="423"/>
      <c r="AH40" s="423"/>
      <c r="AI40" s="424"/>
      <c r="AJ40" s="426"/>
      <c r="AK40" s="378"/>
      <c r="AL40" s="383"/>
      <c r="AM40" s="384"/>
      <c r="AN40" s="384"/>
      <c r="AO40" s="384"/>
      <c r="AP40" s="384"/>
      <c r="AQ40" s="384"/>
      <c r="AR40" s="384"/>
      <c r="AS40" s="384"/>
      <c r="AT40" s="384"/>
      <c r="AU40" s="384"/>
      <c r="AV40" s="387"/>
      <c r="AW40" s="387"/>
      <c r="AX40" s="388"/>
    </row>
    <row r="41" spans="2:58" s="4" customFormat="1" ht="18.649999999999999" customHeight="1">
      <c r="B41" s="7"/>
      <c r="P41" s="389" t="s">
        <v>69</v>
      </c>
      <c r="Q41" s="390"/>
      <c r="R41" s="395"/>
      <c r="S41" s="396"/>
      <c r="T41" s="396"/>
      <c r="U41" s="396"/>
      <c r="V41" s="396"/>
      <c r="W41" s="396"/>
      <c r="X41" s="396"/>
      <c r="Y41" s="396"/>
      <c r="Z41" s="396"/>
      <c r="AA41" s="397"/>
      <c r="AB41" s="404" t="s">
        <v>68</v>
      </c>
      <c r="AC41" s="444" t="s">
        <v>66</v>
      </c>
      <c r="AD41" s="438" t="s">
        <v>108</v>
      </c>
      <c r="AE41" s="439"/>
      <c r="AF41" s="439"/>
      <c r="AG41" s="439"/>
      <c r="AH41" s="439"/>
      <c r="AI41" s="439"/>
      <c r="AJ41" s="439"/>
      <c r="AK41" s="439"/>
      <c r="AL41" s="439"/>
      <c r="AM41" s="439"/>
      <c r="AN41" s="439"/>
      <c r="AO41" s="439"/>
      <c r="AP41" s="439"/>
      <c r="AQ41" s="439"/>
      <c r="AR41" s="439"/>
      <c r="AS41" s="439"/>
      <c r="AT41" s="439"/>
      <c r="AU41" s="439"/>
      <c r="AV41" s="439"/>
      <c r="AW41" s="439"/>
      <c r="AX41" s="440"/>
    </row>
    <row r="42" spans="2:58" s="4" customFormat="1" ht="18.649999999999999" customHeight="1">
      <c r="B42" s="7"/>
      <c r="P42" s="391"/>
      <c r="Q42" s="392"/>
      <c r="R42" s="398"/>
      <c r="S42" s="399"/>
      <c r="T42" s="399"/>
      <c r="U42" s="399"/>
      <c r="V42" s="399"/>
      <c r="W42" s="399"/>
      <c r="X42" s="399"/>
      <c r="Y42" s="399"/>
      <c r="Z42" s="399"/>
      <c r="AA42" s="400"/>
      <c r="AB42" s="405"/>
      <c r="AC42" s="445"/>
      <c r="AD42" s="441"/>
      <c r="AE42" s="442"/>
      <c r="AF42" s="442"/>
      <c r="AG42" s="442"/>
      <c r="AH42" s="442"/>
      <c r="AI42" s="442"/>
      <c r="AJ42" s="442"/>
      <c r="AK42" s="442"/>
      <c r="AL42" s="442"/>
      <c r="AM42" s="442"/>
      <c r="AN42" s="442"/>
      <c r="AO42" s="442"/>
      <c r="AP42" s="442"/>
      <c r="AQ42" s="442"/>
      <c r="AR42" s="442"/>
      <c r="AS42" s="442"/>
      <c r="AT42" s="442"/>
      <c r="AU42" s="442"/>
      <c r="AV42" s="442"/>
      <c r="AW42" s="442"/>
      <c r="AX42" s="443"/>
    </row>
    <row r="43" spans="2:58" s="4" customFormat="1" ht="14.5" customHeight="1">
      <c r="B43" s="7"/>
      <c r="P43" s="393"/>
      <c r="Q43" s="394"/>
      <c r="R43" s="401"/>
      <c r="S43" s="402"/>
      <c r="T43" s="402"/>
      <c r="U43" s="402"/>
      <c r="V43" s="402"/>
      <c r="W43" s="402"/>
      <c r="X43" s="402"/>
      <c r="Y43" s="402"/>
      <c r="Z43" s="402"/>
      <c r="AA43" s="403"/>
      <c r="AB43" s="405"/>
      <c r="AC43" s="500" t="s">
        <v>67</v>
      </c>
      <c r="AD43" s="501" t="s">
        <v>108</v>
      </c>
      <c r="AE43" s="502"/>
      <c r="AF43" s="502"/>
      <c r="AG43" s="502"/>
      <c r="AH43" s="502"/>
      <c r="AI43" s="502"/>
      <c r="AJ43" s="502"/>
      <c r="AK43" s="502"/>
      <c r="AL43" s="502"/>
      <c r="AM43" s="502"/>
      <c r="AN43" s="502"/>
      <c r="AO43" s="502"/>
      <c r="AP43" s="502"/>
      <c r="AQ43" s="502"/>
      <c r="AR43" s="502"/>
      <c r="AS43" s="502"/>
      <c r="AT43" s="502"/>
      <c r="AU43" s="502"/>
      <c r="AV43" s="502"/>
      <c r="AW43" s="502"/>
      <c r="AX43" s="503"/>
      <c r="BB43" s="20"/>
      <c r="BC43" s="20"/>
      <c r="BD43" s="20"/>
    </row>
    <row r="44" spans="2:58" s="4" customFormat="1" ht="17.25" customHeight="1">
      <c r="B44" s="7"/>
      <c r="P44" s="389" t="str">
        <f>IF(COUNTIF($R$36,"*ゆうちょ*"),"記号番号","口座番号")</f>
        <v>口座番号</v>
      </c>
      <c r="Q44" s="390"/>
      <c r="R44" s="432">
        <v>314649</v>
      </c>
      <c r="S44" s="433"/>
      <c r="T44" s="433"/>
      <c r="U44" s="433"/>
      <c r="V44" s="433"/>
      <c r="W44" s="433"/>
      <c r="X44" s="433"/>
      <c r="Y44" s="433"/>
      <c r="Z44" s="433"/>
      <c r="AA44" s="434"/>
      <c r="AB44" s="405"/>
      <c r="AC44" s="190"/>
      <c r="AD44" s="504"/>
      <c r="AE44" s="505"/>
      <c r="AF44" s="505"/>
      <c r="AG44" s="505"/>
      <c r="AH44" s="505"/>
      <c r="AI44" s="505"/>
      <c r="AJ44" s="505"/>
      <c r="AK44" s="505"/>
      <c r="AL44" s="505"/>
      <c r="AM44" s="505"/>
      <c r="AN44" s="505"/>
      <c r="AO44" s="505"/>
      <c r="AP44" s="505"/>
      <c r="AQ44" s="505"/>
      <c r="AR44" s="505"/>
      <c r="AS44" s="505"/>
      <c r="AT44" s="505"/>
      <c r="AU44" s="505"/>
      <c r="AV44" s="505"/>
      <c r="AW44" s="505"/>
      <c r="AX44" s="506"/>
    </row>
    <row r="45" spans="2:58" s="4" customFormat="1" ht="17.25" customHeight="1" thickBot="1">
      <c r="B45" s="7"/>
      <c r="P45" s="407"/>
      <c r="Q45" s="408"/>
      <c r="R45" s="435"/>
      <c r="S45" s="436"/>
      <c r="T45" s="436"/>
      <c r="U45" s="436"/>
      <c r="V45" s="436"/>
      <c r="W45" s="436"/>
      <c r="X45" s="436"/>
      <c r="Y45" s="436"/>
      <c r="Z45" s="436"/>
      <c r="AA45" s="437"/>
      <c r="AB45" s="406"/>
      <c r="AC45" s="191"/>
      <c r="AD45" s="507"/>
      <c r="AE45" s="508"/>
      <c r="AF45" s="508"/>
      <c r="AG45" s="508"/>
      <c r="AH45" s="508"/>
      <c r="AI45" s="508"/>
      <c r="AJ45" s="508"/>
      <c r="AK45" s="508"/>
      <c r="AL45" s="508"/>
      <c r="AM45" s="508"/>
      <c r="AN45" s="508"/>
      <c r="AO45" s="508"/>
      <c r="AP45" s="508"/>
      <c r="AQ45" s="508"/>
      <c r="AR45" s="508"/>
      <c r="AS45" s="508"/>
      <c r="AT45" s="508"/>
      <c r="AU45" s="508"/>
      <c r="AV45" s="508"/>
      <c r="AW45" s="508"/>
      <c r="AX45" s="509"/>
      <c r="BA45" s="98"/>
      <c r="BB45" s="20"/>
      <c r="BC45" s="20"/>
      <c r="BD45" s="20"/>
      <c r="BE45" s="20"/>
      <c r="BF45" s="20"/>
    </row>
    <row r="46" spans="2:58" s="51" customFormat="1" ht="12.75" customHeight="1">
      <c r="B46" s="50"/>
      <c r="P46" s="375" t="str">
        <f>IF(COUNTIF($AP$21,"*解約*")=1,"","※原則、お客様の口座をご記入下さい。修理業者口座も指定可能ですが、保険金が修理代金を下回る際は修理費の不一致になることがありますので、ご注意願います。")</f>
        <v>※原則、お客様の口座をご記入下さい。修理業者口座も指定可能ですが、保険金が修理代金を下回る際は修理費の不一致になることがありますので、ご注意願います。</v>
      </c>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BA46" s="54"/>
    </row>
    <row r="47" spans="2:58" s="51" customFormat="1" ht="3" customHeight="1">
      <c r="B47" s="50"/>
      <c r="AN47" s="106"/>
      <c r="BA47" s="54"/>
    </row>
    <row r="48" spans="2:58">
      <c r="P48" s="101" t="s">
        <v>31</v>
      </c>
      <c r="AM48" s="17"/>
      <c r="AN48" s="17"/>
      <c r="BC48" s="1"/>
    </row>
    <row r="49" spans="2:61" s="14" customFormat="1" ht="14">
      <c r="B49" s="13"/>
      <c r="P49" s="265"/>
      <c r="Q49" s="265"/>
      <c r="R49" s="262" t="s">
        <v>29</v>
      </c>
      <c r="S49" s="263"/>
      <c r="T49" s="263"/>
      <c r="U49" s="263"/>
      <c r="V49" s="263"/>
      <c r="W49" s="263"/>
      <c r="X49" s="263"/>
      <c r="Y49" s="263"/>
      <c r="Z49" s="264"/>
      <c r="AB49" s="265"/>
      <c r="AC49" s="265"/>
      <c r="AD49" s="262" t="s">
        <v>29</v>
      </c>
      <c r="AE49" s="263"/>
      <c r="AF49" s="263"/>
      <c r="AG49" s="263"/>
      <c r="AH49" s="263"/>
      <c r="AI49" s="263"/>
      <c r="AJ49" s="263"/>
      <c r="AK49" s="263"/>
      <c r="AL49" s="264"/>
      <c r="AM49" s="107"/>
      <c r="AN49" s="265"/>
      <c r="AO49" s="265"/>
      <c r="AP49" s="262" t="s">
        <v>29</v>
      </c>
      <c r="AQ49" s="263"/>
      <c r="AR49" s="263"/>
      <c r="AS49" s="263"/>
      <c r="AT49" s="263"/>
      <c r="AU49" s="263"/>
      <c r="AV49" s="263"/>
      <c r="AW49" s="263"/>
      <c r="AX49" s="264"/>
      <c r="BA49" s="34"/>
    </row>
    <row r="50" spans="2:61" s="14" customFormat="1" ht="21.75" customHeight="1">
      <c r="B50" s="13"/>
      <c r="P50" s="173" t="str">
        <f>IF(COUNTIF($AP$21,"*修理不能*")=1,"","〇")</f>
        <v>〇</v>
      </c>
      <c r="Q50" s="173"/>
      <c r="R50" s="174" t="s">
        <v>25</v>
      </c>
      <c r="S50" s="175"/>
      <c r="T50" s="175"/>
      <c r="U50" s="175"/>
      <c r="V50" s="175"/>
      <c r="W50" s="175"/>
      <c r="X50" s="175"/>
      <c r="Y50" s="175"/>
      <c r="Z50" s="176"/>
      <c r="AB50" s="173" t="str">
        <f>IF($BC$9="火災","〇","")</f>
        <v/>
      </c>
      <c r="AC50" s="173"/>
      <c r="AD50" s="174" t="s">
        <v>24</v>
      </c>
      <c r="AE50" s="175"/>
      <c r="AF50" s="175"/>
      <c r="AG50" s="175"/>
      <c r="AH50" s="175"/>
      <c r="AI50" s="175"/>
      <c r="AJ50" s="175"/>
      <c r="AK50" s="175"/>
      <c r="AL50" s="176"/>
      <c r="AM50" s="107"/>
      <c r="AN50" s="173" t="s">
        <v>30</v>
      </c>
      <c r="AO50" s="173"/>
      <c r="AP50" s="174" t="s">
        <v>72</v>
      </c>
      <c r="AQ50" s="175"/>
      <c r="AR50" s="175"/>
      <c r="AS50" s="175"/>
      <c r="AT50" s="175"/>
      <c r="AU50" s="175"/>
      <c r="AV50" s="175"/>
      <c r="AW50" s="175"/>
      <c r="AX50" s="176"/>
      <c r="AY50" s="107"/>
      <c r="BA50" s="30"/>
    </row>
    <row r="51" spans="2:61" s="14" customFormat="1" ht="21.75" customHeight="1" thickBot="1">
      <c r="B51" s="13"/>
      <c r="P51" s="173" t="str">
        <f>IF(COUNTIF($AP$21,"*修理不能*")=1,"〇","")</f>
        <v/>
      </c>
      <c r="Q51" s="173"/>
      <c r="R51" s="174" t="s">
        <v>26</v>
      </c>
      <c r="S51" s="175"/>
      <c r="T51" s="175"/>
      <c r="U51" s="175"/>
      <c r="V51" s="175"/>
      <c r="W51" s="175"/>
      <c r="X51" s="175"/>
      <c r="Y51" s="175"/>
      <c r="Z51" s="176"/>
      <c r="AB51" s="173" t="str">
        <f>IF(BC9="落雷","△","")</f>
        <v/>
      </c>
      <c r="AC51" s="173"/>
      <c r="AD51" s="174" t="s">
        <v>74</v>
      </c>
      <c r="AE51" s="175"/>
      <c r="AF51" s="175"/>
      <c r="AG51" s="175"/>
      <c r="AH51" s="175"/>
      <c r="AI51" s="175"/>
      <c r="AJ51" s="175"/>
      <c r="AK51" s="175"/>
      <c r="AL51" s="176"/>
      <c r="AN51" s="374"/>
      <c r="AO51" s="374"/>
      <c r="AP51" s="374"/>
      <c r="AQ51" s="374"/>
      <c r="AR51" s="374"/>
      <c r="AS51" s="374"/>
      <c r="AT51" s="374"/>
      <c r="AU51" s="374"/>
      <c r="AV51" s="374"/>
      <c r="AW51" s="374"/>
      <c r="AX51" s="374"/>
      <c r="BA51" s="23"/>
    </row>
    <row r="52" spans="2:61" s="14" customFormat="1" ht="21.75" customHeight="1" thickBot="1">
      <c r="B52" s="13"/>
      <c r="P52" s="173" t="str">
        <f>IF(BC9="盗難","","〇")</f>
        <v>〇</v>
      </c>
      <c r="Q52" s="173"/>
      <c r="R52" s="174" t="s">
        <v>27</v>
      </c>
      <c r="S52" s="175"/>
      <c r="T52" s="175"/>
      <c r="U52" s="175"/>
      <c r="V52" s="175"/>
      <c r="W52" s="175"/>
      <c r="X52" s="175"/>
      <c r="Y52" s="175"/>
      <c r="Z52" s="176"/>
      <c r="AB52" s="173" t="str">
        <f>IF(BC9="盗難","〇","")</f>
        <v/>
      </c>
      <c r="AC52" s="173"/>
      <c r="AD52" s="174" t="s">
        <v>28</v>
      </c>
      <c r="AE52" s="175"/>
      <c r="AF52" s="175"/>
      <c r="AG52" s="175"/>
      <c r="AH52" s="175"/>
      <c r="AI52" s="175"/>
      <c r="AJ52" s="175"/>
      <c r="AK52" s="175"/>
      <c r="AL52" s="176"/>
      <c r="AN52" s="170" t="s">
        <v>36</v>
      </c>
      <c r="AO52" s="171"/>
      <c r="AP52" s="171"/>
      <c r="AQ52" s="171"/>
      <c r="AR52" s="171"/>
      <c r="AS52" s="171"/>
      <c r="AT52" s="171" t="str">
        <f>IF(COUNTIF($AP$21,"*解約*")=1,"全損","分損")</f>
        <v>分損</v>
      </c>
      <c r="AU52" s="171"/>
      <c r="AV52" s="171"/>
      <c r="AW52" s="171"/>
      <c r="AX52" s="172"/>
      <c r="BA52" s="18"/>
    </row>
    <row r="53" spans="2:61" s="14" customFormat="1" ht="9" customHeight="1">
      <c r="B53" s="13"/>
      <c r="O53" s="177" t="s">
        <v>73</v>
      </c>
      <c r="P53" s="177"/>
      <c r="Q53" s="177"/>
      <c r="R53" s="177"/>
      <c r="S53" s="177"/>
      <c r="T53" s="177"/>
      <c r="U53" s="17"/>
      <c r="BA53" s="18"/>
      <c r="BB53" s="17"/>
      <c r="BC53" s="17"/>
      <c r="BD53" s="17"/>
    </row>
    <row r="54" spans="2:61" s="14" customFormat="1" ht="6" customHeight="1">
      <c r="B54" s="13"/>
      <c r="O54" s="177"/>
      <c r="P54" s="177"/>
      <c r="Q54" s="177"/>
      <c r="R54" s="177"/>
      <c r="S54" s="177"/>
      <c r="T54" s="177"/>
      <c r="U54" s="108"/>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BA54" s="18"/>
      <c r="BB54" s="17"/>
      <c r="BC54" s="17"/>
      <c r="BD54" s="17"/>
    </row>
    <row r="55" spans="2:61" s="14" customFormat="1" ht="14.25" hidden="1" customHeight="1">
      <c r="B55" s="13"/>
      <c r="O55" s="51" t="s">
        <v>76</v>
      </c>
      <c r="U55" s="17" t="str">
        <f>IF($AT$52="分損",$AD$21&amp;" "&amp;TEXT($W$27,"YYYYMMDD"),"")</f>
        <v>EX123456 20210610</v>
      </c>
      <c r="AC55" s="262" t="s">
        <v>55</v>
      </c>
      <c r="AD55" s="263"/>
      <c r="AE55" s="263"/>
      <c r="AF55" s="263"/>
      <c r="AG55" s="263"/>
      <c r="AH55" s="263"/>
      <c r="AI55" s="263"/>
      <c r="AJ55" s="264"/>
      <c r="AK55" s="360"/>
      <c r="AL55" s="361"/>
      <c r="AM55" s="361"/>
      <c r="AN55" s="361"/>
      <c r="AO55" s="361"/>
      <c r="AP55" s="361"/>
      <c r="AQ55" s="361"/>
      <c r="AR55" s="361"/>
      <c r="AS55" s="361"/>
      <c r="AT55" s="361"/>
      <c r="AU55" s="361"/>
      <c r="AV55" s="361"/>
      <c r="AW55" s="361"/>
      <c r="AX55" s="361"/>
      <c r="BB55" s="47"/>
      <c r="BC55" s="47"/>
      <c r="BD55" s="47"/>
      <c r="BE55" s="47"/>
      <c r="BF55" s="47"/>
      <c r="BG55" s="47"/>
      <c r="BH55" s="47"/>
      <c r="BI55" s="47"/>
    </row>
    <row r="56" spans="2:61" s="14" customFormat="1" ht="14.25" hidden="1" customHeight="1">
      <c r="B56" s="13"/>
      <c r="O56" s="362" t="s">
        <v>34</v>
      </c>
      <c r="P56" s="362"/>
      <c r="Q56" s="362"/>
      <c r="R56" s="362"/>
      <c r="S56" s="362"/>
      <c r="T56" s="362"/>
      <c r="U56" s="363"/>
      <c r="V56" s="363"/>
      <c r="W56" s="363"/>
      <c r="X56" s="363"/>
      <c r="Y56" s="364"/>
      <c r="Z56" s="364"/>
      <c r="AC56" s="365"/>
      <c r="AD56" s="366"/>
      <c r="AE56" s="366"/>
      <c r="AF56" s="366"/>
      <c r="AG56" s="366"/>
      <c r="AH56" s="366"/>
      <c r="AI56" s="366"/>
      <c r="AJ56" s="367"/>
      <c r="AL56" s="262" t="s">
        <v>54</v>
      </c>
      <c r="AM56" s="263"/>
      <c r="AN56" s="263"/>
      <c r="AO56" s="263"/>
      <c r="AP56" s="263"/>
      <c r="AQ56" s="263"/>
      <c r="AR56" s="263"/>
      <c r="AS56" s="263"/>
      <c r="AT56" s="264"/>
      <c r="BA56" s="18"/>
      <c r="BC56" s="17"/>
      <c r="BD56" s="17"/>
      <c r="BE56" s="17"/>
      <c r="BF56" s="17"/>
    </row>
    <row r="57" spans="2:61" s="14" customFormat="1" ht="15.75" hidden="1" customHeight="1">
      <c r="B57" s="13"/>
      <c r="O57" s="362" t="s">
        <v>75</v>
      </c>
      <c r="P57" s="362"/>
      <c r="Q57" s="362"/>
      <c r="R57" s="362"/>
      <c r="S57" s="362"/>
      <c r="T57" s="362"/>
      <c r="U57" s="340"/>
      <c r="V57" s="341"/>
      <c r="W57" s="47"/>
      <c r="X57" s="47"/>
      <c r="Y57" s="47"/>
      <c r="Z57" s="47"/>
      <c r="AC57" s="368"/>
      <c r="AD57" s="369"/>
      <c r="AE57" s="369"/>
      <c r="AF57" s="369"/>
      <c r="AG57" s="369"/>
      <c r="AH57" s="369"/>
      <c r="AI57" s="369"/>
      <c r="AJ57" s="370"/>
      <c r="AL57" s="342"/>
      <c r="AM57" s="343"/>
      <c r="AN57" s="344"/>
      <c r="AO57" s="342"/>
      <c r="AP57" s="343"/>
      <c r="AQ57" s="344"/>
      <c r="AR57" s="342"/>
      <c r="AS57" s="343"/>
      <c r="AT57" s="344"/>
      <c r="BA57" s="18"/>
      <c r="BC57" s="17"/>
      <c r="BD57" s="17"/>
      <c r="BE57" s="17"/>
      <c r="BF57" s="17"/>
    </row>
    <row r="58" spans="2:61" s="14" customFormat="1" ht="15" hidden="1" customHeight="1">
      <c r="B58" s="13"/>
      <c r="O58" s="351" t="s">
        <v>35</v>
      </c>
      <c r="P58" s="352"/>
      <c r="Q58" s="352"/>
      <c r="R58" s="352"/>
      <c r="S58" s="352"/>
      <c r="T58" s="353"/>
      <c r="U58" s="340"/>
      <c r="V58" s="341"/>
      <c r="W58" s="47"/>
      <c r="X58" s="47"/>
      <c r="Y58" s="47"/>
      <c r="Z58" s="47"/>
      <c r="AC58" s="368"/>
      <c r="AD58" s="369"/>
      <c r="AE58" s="369"/>
      <c r="AF58" s="369"/>
      <c r="AG58" s="369"/>
      <c r="AH58" s="369"/>
      <c r="AI58" s="369"/>
      <c r="AJ58" s="370"/>
      <c r="AL58" s="345"/>
      <c r="AM58" s="346"/>
      <c r="AN58" s="347"/>
      <c r="AO58" s="345"/>
      <c r="AP58" s="346"/>
      <c r="AQ58" s="347"/>
      <c r="AR58" s="345"/>
      <c r="AS58" s="346"/>
      <c r="AT58" s="347"/>
      <c r="AV58" s="109" t="str">
        <f>IF(T2="ＪＡ三井リース九州株式会社","JAMLK","")</f>
        <v/>
      </c>
      <c r="AW58" s="110"/>
      <c r="AX58" s="110"/>
      <c r="AY58" s="110"/>
      <c r="BC58" s="1"/>
      <c r="BD58" s="1"/>
    </row>
    <row r="59" spans="2:61" s="14" customFormat="1" ht="20" hidden="1" thickBot="1">
      <c r="B59" s="13"/>
      <c r="O59" s="354" t="s">
        <v>32</v>
      </c>
      <c r="P59" s="355"/>
      <c r="Q59" s="355"/>
      <c r="R59" s="355"/>
      <c r="S59" s="355"/>
      <c r="T59" s="356"/>
      <c r="U59" s="357"/>
      <c r="V59" s="358"/>
      <c r="W59" s="358"/>
      <c r="X59" s="358"/>
      <c r="Y59" s="358"/>
      <c r="Z59" s="359"/>
      <c r="AC59" s="371"/>
      <c r="AD59" s="372"/>
      <c r="AE59" s="372"/>
      <c r="AF59" s="372"/>
      <c r="AG59" s="372"/>
      <c r="AH59" s="372"/>
      <c r="AI59" s="372"/>
      <c r="AJ59" s="373"/>
      <c r="AL59" s="348"/>
      <c r="AM59" s="349"/>
      <c r="AN59" s="350"/>
      <c r="AO59" s="348"/>
      <c r="AP59" s="349"/>
      <c r="AQ59" s="350"/>
      <c r="AR59" s="348"/>
      <c r="AS59" s="349"/>
      <c r="AT59" s="350"/>
      <c r="AU59" s="57" t="s">
        <v>33</v>
      </c>
      <c r="AV59" s="338"/>
      <c r="AW59" s="339"/>
      <c r="AX59" s="339"/>
      <c r="AY59" s="339"/>
    </row>
    <row r="60" spans="2:61" s="14" customFormat="1" ht="14.5" hidden="1" thickTop="1">
      <c r="B60" s="13"/>
      <c r="AK60" s="47"/>
      <c r="BA60" s="18"/>
      <c r="BB60" s="17"/>
      <c r="BC60" s="17"/>
      <c r="BD60" s="17"/>
      <c r="BE60" s="17"/>
      <c r="BF60" s="17"/>
    </row>
    <row r="61" spans="2:61" s="14" customFormat="1" ht="14">
      <c r="B61" s="13"/>
      <c r="AK61" s="47"/>
      <c r="BA61" s="18"/>
      <c r="BB61" s="17"/>
      <c r="BC61" s="17"/>
      <c r="BD61" s="17"/>
      <c r="BE61" s="17"/>
      <c r="BF61" s="17"/>
    </row>
    <row r="62" spans="2:61" s="14" customFormat="1" ht="14">
      <c r="B62" s="13"/>
      <c r="BA62" s="18"/>
      <c r="BB62" s="17"/>
      <c r="BC62" s="17"/>
      <c r="BD62" s="17"/>
      <c r="BE62" s="17"/>
      <c r="BF62" s="17"/>
    </row>
    <row r="63" spans="2:61" s="14" customFormat="1" ht="14">
      <c r="B63" s="13"/>
      <c r="BA63" s="18"/>
      <c r="BB63" s="17"/>
      <c r="BC63" s="17"/>
      <c r="BD63" s="17"/>
    </row>
    <row r="64" spans="2:61" s="14" customFormat="1" ht="14">
      <c r="B64" s="13"/>
      <c r="BA64" s="18"/>
      <c r="BB64" s="17"/>
      <c r="BC64" s="17"/>
      <c r="BD64" s="17"/>
    </row>
    <row r="65" spans="57:58">
      <c r="BE65" s="14"/>
      <c r="BF65" s="14"/>
    </row>
    <row r="66" spans="57:58">
      <c r="BE66" s="14"/>
      <c r="BF66" s="14"/>
    </row>
  </sheetData>
  <sheetProtection algorithmName="SHA-512" hashValue="vmrWakMpWqRXANXK9O/hdCqtvfkNE3l6EJ6DicyoTrUjeEB0f9qnas1CDE7OWqtvYG21GvtZCMaXhPKBAr6CBA==" saltValue="XfCk8XgzssX8SgpPK3VdUA==" spinCount="100000" sheet="1" objects="1" scenarios="1"/>
  <mergeCells count="99">
    <mergeCell ref="AC43:AC45"/>
    <mergeCell ref="AD43:AX45"/>
    <mergeCell ref="O8:AY9"/>
    <mergeCell ref="AL11:AM11"/>
    <mergeCell ref="AN11:AY11"/>
    <mergeCell ref="AN12:AY12"/>
    <mergeCell ref="O13:AY19"/>
    <mergeCell ref="W25:AX25"/>
    <mergeCell ref="AP21:AX21"/>
    <mergeCell ref="P22:S22"/>
    <mergeCell ref="T22:AX22"/>
    <mergeCell ref="P25:V25"/>
    <mergeCell ref="P21:S21"/>
    <mergeCell ref="T21:Y21"/>
    <mergeCell ref="Z21:AC21"/>
    <mergeCell ref="AD21:AJ21"/>
    <mergeCell ref="O2:S2"/>
    <mergeCell ref="T2:AD2"/>
    <mergeCell ref="O3:S3"/>
    <mergeCell ref="T3:AD3"/>
    <mergeCell ref="O4:S4"/>
    <mergeCell ref="T4:AD4"/>
    <mergeCell ref="AK21:AO21"/>
    <mergeCell ref="P27:V27"/>
    <mergeCell ref="W27:AD27"/>
    <mergeCell ref="AE27:AH27"/>
    <mergeCell ref="AI27:AX27"/>
    <mergeCell ref="P26:V26"/>
    <mergeCell ref="W26:AX26"/>
    <mergeCell ref="P28:V30"/>
    <mergeCell ref="W28:AX29"/>
    <mergeCell ref="W30:AX30"/>
    <mergeCell ref="P31:V31"/>
    <mergeCell ref="W31:AI31"/>
    <mergeCell ref="AJ31:AP31"/>
    <mergeCell ref="AQ31:AX31"/>
    <mergeCell ref="P32:V32"/>
    <mergeCell ref="W32:AI32"/>
    <mergeCell ref="AJ32:AP32"/>
    <mergeCell ref="AQ32:AX32"/>
    <mergeCell ref="AV36:AX37"/>
    <mergeCell ref="AK38:AK40"/>
    <mergeCell ref="AL38:AU40"/>
    <mergeCell ref="AV38:AX40"/>
    <mergeCell ref="P41:Q43"/>
    <mergeCell ref="R41:AA43"/>
    <mergeCell ref="AB41:AB45"/>
    <mergeCell ref="P44:Q45"/>
    <mergeCell ref="P36:Q40"/>
    <mergeCell ref="R36:AA40"/>
    <mergeCell ref="AB36:AI40"/>
    <mergeCell ref="AJ36:AJ40"/>
    <mergeCell ref="AK36:AK37"/>
    <mergeCell ref="AL36:AU37"/>
    <mergeCell ref="R44:AA45"/>
    <mergeCell ref="AD41:AX42"/>
    <mergeCell ref="AC41:AC42"/>
    <mergeCell ref="P46:AX46"/>
    <mergeCell ref="P49:Q49"/>
    <mergeCell ref="R49:Z49"/>
    <mergeCell ref="AB49:AC49"/>
    <mergeCell ref="AD49:AL49"/>
    <mergeCell ref="AN49:AO49"/>
    <mergeCell ref="AP49:AX49"/>
    <mergeCell ref="AB52:AC52"/>
    <mergeCell ref="AD52:AL52"/>
    <mergeCell ref="AN52:AS52"/>
    <mergeCell ref="P50:Q50"/>
    <mergeCell ref="R50:Z50"/>
    <mergeCell ref="AB50:AC50"/>
    <mergeCell ref="AD50:AL50"/>
    <mergeCell ref="AN50:AO50"/>
    <mergeCell ref="AP50:AX50"/>
    <mergeCell ref="P51:Q51"/>
    <mergeCell ref="R51:Z51"/>
    <mergeCell ref="AB51:AC51"/>
    <mergeCell ref="AD51:AL51"/>
    <mergeCell ref="AN51:AX51"/>
    <mergeCell ref="O58:T58"/>
    <mergeCell ref="U58:V58"/>
    <mergeCell ref="O59:T59"/>
    <mergeCell ref="U59:Z59"/>
    <mergeCell ref="AT52:AX52"/>
    <mergeCell ref="O53:T54"/>
    <mergeCell ref="AC55:AJ55"/>
    <mergeCell ref="AK55:AX55"/>
    <mergeCell ref="O56:T56"/>
    <mergeCell ref="U56:X56"/>
    <mergeCell ref="Y56:Z56"/>
    <mergeCell ref="AC56:AJ59"/>
    <mergeCell ref="AL56:AT56"/>
    <mergeCell ref="O57:T57"/>
    <mergeCell ref="P52:Q52"/>
    <mergeCell ref="R52:Z52"/>
    <mergeCell ref="AV59:AY59"/>
    <mergeCell ref="U57:V57"/>
    <mergeCell ref="AL57:AN59"/>
    <mergeCell ref="AO57:AQ59"/>
    <mergeCell ref="AR57:AT59"/>
  </mergeCells>
  <phoneticPr fontId="1"/>
  <conditionalFormatting sqref="T21">
    <cfRule type="expression" dxfId="24" priority="10">
      <formula>T21=""</formula>
    </cfRule>
  </conditionalFormatting>
  <conditionalFormatting sqref="T22">
    <cfRule type="expression" dxfId="23" priority="9">
      <formula>$T$22=""</formula>
    </cfRule>
  </conditionalFormatting>
  <conditionalFormatting sqref="AD21">
    <cfRule type="expression" dxfId="22" priority="8">
      <formula>$AD$21=""</formula>
    </cfRule>
  </conditionalFormatting>
  <conditionalFormatting sqref="AP21">
    <cfRule type="expression" dxfId="21" priority="7">
      <formula>$AP$21=0</formula>
    </cfRule>
  </conditionalFormatting>
  <conditionalFormatting sqref="W27:AD27">
    <cfRule type="expression" dxfId="20" priority="6">
      <formula>$W$27=""</formula>
    </cfRule>
  </conditionalFormatting>
  <conditionalFormatting sqref="W28">
    <cfRule type="expression" dxfId="19" priority="5">
      <formula>$W$28=""</formula>
    </cfRule>
  </conditionalFormatting>
  <conditionalFormatting sqref="W25">
    <cfRule type="expression" dxfId="18" priority="4">
      <formula>W25=""</formula>
    </cfRule>
  </conditionalFormatting>
  <conditionalFormatting sqref="W26:AX26">
    <cfRule type="expression" dxfId="17" priority="3">
      <formula>$W$26=""</formula>
    </cfRule>
  </conditionalFormatting>
  <conditionalFormatting sqref="BC9">
    <cfRule type="expression" dxfId="16" priority="11">
      <formula>$BC$9=0</formula>
    </cfRule>
  </conditionalFormatting>
  <conditionalFormatting sqref="W31:AI32 AQ32">
    <cfRule type="expression" dxfId="15" priority="12">
      <formula>$W31=""</formula>
    </cfRule>
  </conditionalFormatting>
  <conditionalFormatting sqref="P31:W32 AJ32:AP32">
    <cfRule type="expression" dxfId="14" priority="13">
      <formula>COUNTIF($AP$21,"*修理不能/盗難*")=1</formula>
    </cfRule>
  </conditionalFormatting>
  <conditionalFormatting sqref="P36:AX37 P38:AV38 P39:AU40 P41:AD41 P42:AB45 AC43:AD43">
    <cfRule type="expression" dxfId="13" priority="14">
      <formula>COUNTIF($AP$21,"*解約*")&gt;=1</formula>
    </cfRule>
  </conditionalFormatting>
  <conditionalFormatting sqref="R36 AL36 AL38 AD41 AD43 R44">
    <cfRule type="expression" dxfId="12" priority="15">
      <formula>AND($AP$21="修理して継続",R36="")</formula>
    </cfRule>
  </conditionalFormatting>
  <conditionalFormatting sqref="U59:Z59">
    <cfRule type="expression" dxfId="11" priority="2">
      <formula>AND($AT$52="全損",$U$59="")</formula>
    </cfRule>
  </conditionalFormatting>
  <conditionalFormatting sqref="Y56 U56:U58">
    <cfRule type="expression" dxfId="10" priority="1">
      <formula>AND($AT$52="分損",U56="")</formula>
    </cfRule>
  </conditionalFormatting>
  <conditionalFormatting sqref="AB36">
    <cfRule type="expression" dxfId="9" priority="16">
      <formula>AND($AP$21="修理して継続",$BA$2=FALSE,$BA$3=FALSE,$BA$4=FALSE,$BA$5=FALSE,$BA$6=FALSE)</formula>
    </cfRule>
  </conditionalFormatting>
  <conditionalFormatting sqref="AV38">
    <cfRule type="expression" dxfId="8" priority="17">
      <formula>AND($AP$21="修理して継続",$BB$2=FALSE,$BB$3=FALSE,$BB$4=FALSE)</formula>
    </cfRule>
  </conditionalFormatting>
  <conditionalFormatting sqref="AJ31:AP31">
    <cfRule type="expression" dxfId="7" priority="18">
      <formula>$BC$9="盗難"</formula>
    </cfRule>
  </conditionalFormatting>
  <conditionalFormatting sqref="AQ31:AX31">
    <cfRule type="expression" dxfId="6" priority="19">
      <formula>AND($BC$9="盗難",$AQ$31="")</formula>
    </cfRule>
  </conditionalFormatting>
  <conditionalFormatting sqref="AJ31:AX31">
    <cfRule type="expression" dxfId="5" priority="20">
      <formula>NOT($BC$9="盗難")</formula>
    </cfRule>
  </conditionalFormatting>
  <conditionalFormatting sqref="AI27">
    <cfRule type="expression" dxfId="4" priority="21">
      <formula>ISERROR($BC$9)</formula>
    </cfRule>
  </conditionalFormatting>
  <conditionalFormatting sqref="R41:AA43">
    <cfRule type="expression" dxfId="3" priority="22">
      <formula>AND($AP$21="修理して継続",$AX$1="")</formula>
    </cfRule>
  </conditionalFormatting>
  <dataValidations count="16">
    <dataValidation imeMode="halfAlpha" allowBlank="1" showErrorMessage="1" sqref="AD21:AJ21" xr:uid="{593798FD-EAAF-42BB-BB5C-B7A83EEEAC65}"/>
    <dataValidation type="textLength" imeMode="halfAlpha" operator="equal" allowBlank="1" showInputMessage="1" showErrorMessage="1" sqref="AM5:AQ7 U59:Z59" xr:uid="{C2B93FA1-5792-4607-8F8F-DB0FBA2DA94B}">
      <formula1>8</formula1>
    </dataValidation>
    <dataValidation type="list" allowBlank="1" showInputMessage="1" showErrorMessage="1" sqref="T3:AD3 AP21" xr:uid="{6E31683E-8BD1-476B-AD38-E115A8EA0B93}">
      <formula1>"修理して継続,全部解約（修理費用高額のため）,全部解約（修理不能/盗難）,一部解約（修理費用高額のため）,一部解約（修理不能/盗難）"</formula1>
    </dataValidation>
    <dataValidation type="textLength" imeMode="halfAlpha" operator="equal" allowBlank="1" showInputMessage="1" showErrorMessage="1" error="7桁で入力" prompt="支払先コード7桁" sqref="U56:X56" xr:uid="{9887A02D-DC8A-4BCB-B87D-248BA10BC6D8}">
      <formula1>7</formula1>
    </dataValidation>
    <dataValidation type="textLength" imeMode="halfAlpha" operator="equal" allowBlank="1" showInputMessage="1" showErrorMessage="1" error="4桁で入力" prompt="支払先部署コード4桁" sqref="Y56:Z56" xr:uid="{10CC3705-FAB8-4BE3-A519-C1155B04FCB3}">
      <formula1>4</formula1>
    </dataValidation>
    <dataValidation imeMode="halfAlpha" allowBlank="1" showInputMessage="1" showErrorMessage="1" prompt="西暦表示（YYYY/M/D)にて入力願います" sqref="W27:AD27" xr:uid="{B998FF84-AC4E-4EB9-BCCC-0DB71D4F43E1}"/>
    <dataValidation imeMode="hiragana" allowBlank="1" showInputMessage="1" showErrorMessage="1" sqref="W26:AX26 W31:W32 AL38:AU40 AD43" xr:uid="{BC3E06C4-E41A-48FD-A9F0-C5D5D1345FA9}"/>
    <dataValidation imeMode="fullKatakana" allowBlank="1" showInputMessage="1" showErrorMessage="1" sqref="AL36:AU37 AD41" xr:uid="{08C44F64-1A28-4430-B3BC-CB97FAB90811}"/>
    <dataValidation allowBlank="1" showInputMessage="1" sqref="BC9" xr:uid="{CBA76DA7-173D-45D7-BA79-4612FE88009F}"/>
    <dataValidation imeMode="hiragana" allowBlank="1" showErrorMessage="1" sqref="W25:AX25 T22:AX22" xr:uid="{58244E6F-8650-483D-A2F4-456F52B51531}"/>
    <dataValidation imeMode="hiragana" allowBlank="1" showErrorMessage="1" prompt="状況を詳しく具体的にご記入下さい" sqref="W28:AX29" xr:uid="{50B2E363-6DFE-4B87-B5AB-B9F05727966C}"/>
    <dataValidation type="textLength" imeMode="halfAlpha" operator="equal" allowBlank="1" showInputMessage="1" showErrorMessage="1" error="3桁で入力" prompt="3桁" sqref="U57:V57" xr:uid="{2E729885-9549-4D41-A685-7D64F8AE4612}">
      <formula1>3</formula1>
    </dataValidation>
    <dataValidation type="textLength" imeMode="halfAlpha" operator="equal" allowBlank="1" showInputMessage="1" showErrorMessage="1" error="4桁で入力" prompt="4桁" sqref="U58:V58" xr:uid="{EC241570-F4F9-4CE4-A038-626A0AF76690}">
      <formula1>4</formula1>
    </dataValidation>
    <dataValidation type="list" allowBlank="1" showInputMessage="1" showErrorMessage="1" sqref="U5:U7 T4" xr:uid="{18F7E1F5-6E14-4A2B-A8C9-AF202D6AA69F}">
      <formula1>"火災,盗難,落雷,その他"</formula1>
    </dataValidation>
    <dataValidation allowBlank="1" showErrorMessage="1" sqref="T21:Y21 W30:AX30" xr:uid="{53A6A019-D3B7-46EF-A23D-6A6D25579791}"/>
    <dataValidation imeMode="on" allowBlank="1" showInputMessage="1" showErrorMessage="1" sqref="R36:AA40" xr:uid="{A03CFA6A-520E-4306-B2B9-914531BE2FC7}"/>
  </dataValidations>
  <printOptions horizontalCentered="1" verticalCentered="1"/>
  <pageMargins left="0.70866141732283472" right="0.70866141732283472" top="0.74803149606299213" bottom="0.74803149606299213" header="0.31496062992125984" footer="0.31496062992125984"/>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Option Button 2">
              <controlPr locked="0" defaultSize="0" autoFill="0" autoLine="0" autoPict="0">
                <anchor moveWithCells="1">
                  <from>
                    <xdr:col>38</xdr:col>
                    <xdr:colOff>0</xdr:colOff>
                    <xdr:row>25</xdr:row>
                    <xdr:rowOff>260350</xdr:rowOff>
                  </from>
                  <to>
                    <xdr:col>41</xdr:col>
                    <xdr:colOff>0</xdr:colOff>
                    <xdr:row>27</xdr:row>
                    <xdr:rowOff>0</xdr:rowOff>
                  </to>
                </anchor>
              </controlPr>
            </control>
          </mc:Choice>
        </mc:AlternateContent>
        <mc:AlternateContent xmlns:mc="http://schemas.openxmlformats.org/markup-compatibility/2006">
          <mc:Choice Requires="x14">
            <control shapeId="7171" r:id="rId5" name="Option Button 3">
              <controlPr locked="0" defaultSize="0" autoFill="0" autoLine="0" autoPict="0">
                <anchor moveWithCells="1">
                  <from>
                    <xdr:col>42</xdr:col>
                    <xdr:colOff>12700</xdr:colOff>
                    <xdr:row>25</xdr:row>
                    <xdr:rowOff>260350</xdr:rowOff>
                  </from>
                  <to>
                    <xdr:col>45</xdr:col>
                    <xdr:colOff>50800</xdr:colOff>
                    <xdr:row>27</xdr:row>
                    <xdr:rowOff>0</xdr:rowOff>
                  </to>
                </anchor>
              </controlPr>
            </control>
          </mc:Choice>
        </mc:AlternateContent>
        <mc:AlternateContent xmlns:mc="http://schemas.openxmlformats.org/markup-compatibility/2006">
          <mc:Choice Requires="x14">
            <control shapeId="7172" r:id="rId6" name="Option Button 4">
              <controlPr locked="0" defaultSize="0" autoFill="0" autoLine="0" autoPict="0">
                <anchor moveWithCells="1">
                  <from>
                    <xdr:col>45</xdr:col>
                    <xdr:colOff>203200</xdr:colOff>
                    <xdr:row>25</xdr:row>
                    <xdr:rowOff>260350</xdr:rowOff>
                  </from>
                  <to>
                    <xdr:col>49</xdr:col>
                    <xdr:colOff>95250</xdr:colOff>
                    <xdr:row>27</xdr:row>
                    <xdr:rowOff>0</xdr:rowOff>
                  </to>
                </anchor>
              </controlPr>
            </control>
          </mc:Choice>
        </mc:AlternateContent>
        <mc:AlternateContent xmlns:mc="http://schemas.openxmlformats.org/markup-compatibility/2006">
          <mc:Choice Requires="x14">
            <control shapeId="7173" r:id="rId7" name="Check Box 5">
              <controlPr locked="0" defaultSize="0" autoFill="0" autoLine="0" autoPict="0">
                <anchor moveWithCells="1">
                  <from>
                    <xdr:col>27</xdr:col>
                    <xdr:colOff>12700</xdr:colOff>
                    <xdr:row>34</xdr:row>
                    <xdr:rowOff>184150</xdr:rowOff>
                  </from>
                  <to>
                    <xdr:col>30</xdr:col>
                    <xdr:colOff>0</xdr:colOff>
                    <xdr:row>36</xdr:row>
                    <xdr:rowOff>76200</xdr:rowOff>
                  </to>
                </anchor>
              </controlPr>
            </control>
          </mc:Choice>
        </mc:AlternateContent>
        <mc:AlternateContent xmlns:mc="http://schemas.openxmlformats.org/markup-compatibility/2006">
          <mc:Choice Requires="x14">
            <control shapeId="7174" r:id="rId8" name="Check Box 6">
              <controlPr locked="0" defaultSize="0" autoFill="0" autoLine="0" autoPict="0">
                <anchor moveWithCells="1">
                  <from>
                    <xdr:col>27</xdr:col>
                    <xdr:colOff>12700</xdr:colOff>
                    <xdr:row>35</xdr:row>
                    <xdr:rowOff>165100</xdr:rowOff>
                  </from>
                  <to>
                    <xdr:col>30</xdr:col>
                    <xdr:colOff>0</xdr:colOff>
                    <xdr:row>37</xdr:row>
                    <xdr:rowOff>69850</xdr:rowOff>
                  </to>
                </anchor>
              </controlPr>
            </control>
          </mc:Choice>
        </mc:AlternateContent>
        <mc:AlternateContent xmlns:mc="http://schemas.openxmlformats.org/markup-compatibility/2006">
          <mc:Choice Requires="x14">
            <control shapeId="7175" r:id="rId9" name="Check Box 7">
              <controlPr locked="0" defaultSize="0" autoFill="0" autoLine="0" autoPict="0">
                <anchor moveWithCells="1">
                  <from>
                    <xdr:col>27</xdr:col>
                    <xdr:colOff>12700</xdr:colOff>
                    <xdr:row>36</xdr:row>
                    <xdr:rowOff>165100</xdr:rowOff>
                  </from>
                  <to>
                    <xdr:col>30</xdr:col>
                    <xdr:colOff>0</xdr:colOff>
                    <xdr:row>38</xdr:row>
                    <xdr:rowOff>69850</xdr:rowOff>
                  </to>
                </anchor>
              </controlPr>
            </control>
          </mc:Choice>
        </mc:AlternateContent>
        <mc:AlternateContent xmlns:mc="http://schemas.openxmlformats.org/markup-compatibility/2006">
          <mc:Choice Requires="x14">
            <control shapeId="7176" r:id="rId10" name="Check Box 8">
              <controlPr locked="0" defaultSize="0" autoFill="0" autoLine="0" autoPict="0">
                <anchor moveWithCells="1">
                  <from>
                    <xdr:col>27</xdr:col>
                    <xdr:colOff>12700</xdr:colOff>
                    <xdr:row>37</xdr:row>
                    <xdr:rowOff>165100</xdr:rowOff>
                  </from>
                  <to>
                    <xdr:col>30</xdr:col>
                    <xdr:colOff>0</xdr:colOff>
                    <xdr:row>39</xdr:row>
                    <xdr:rowOff>69850</xdr:rowOff>
                  </to>
                </anchor>
              </controlPr>
            </control>
          </mc:Choice>
        </mc:AlternateContent>
        <mc:AlternateContent xmlns:mc="http://schemas.openxmlformats.org/markup-compatibility/2006">
          <mc:Choice Requires="x14">
            <control shapeId="7177" r:id="rId11" name="Check Box 9">
              <controlPr locked="0" defaultSize="0" autoFill="0" autoLine="0" autoPict="0">
                <anchor moveWithCells="1">
                  <from>
                    <xdr:col>27</xdr:col>
                    <xdr:colOff>12700</xdr:colOff>
                    <xdr:row>38</xdr:row>
                    <xdr:rowOff>152400</xdr:rowOff>
                  </from>
                  <to>
                    <xdr:col>30</xdr:col>
                    <xdr:colOff>0</xdr:colOff>
                    <xdr:row>40</xdr:row>
                    <xdr:rowOff>57150</xdr:rowOff>
                  </to>
                </anchor>
              </controlPr>
            </control>
          </mc:Choice>
        </mc:AlternateContent>
        <mc:AlternateContent xmlns:mc="http://schemas.openxmlformats.org/markup-compatibility/2006">
          <mc:Choice Requires="x14">
            <control shapeId="7178" r:id="rId12" name="Check Box 10">
              <controlPr locked="0" defaultSize="0" autoFill="0" autoLine="0" autoPict="0">
                <anchor moveWithCells="1">
                  <from>
                    <xdr:col>47</xdr:col>
                    <xdr:colOff>57150</xdr:colOff>
                    <xdr:row>36</xdr:row>
                    <xdr:rowOff>171450</xdr:rowOff>
                  </from>
                  <to>
                    <xdr:col>48</xdr:col>
                    <xdr:colOff>0</xdr:colOff>
                    <xdr:row>38</xdr:row>
                    <xdr:rowOff>76200</xdr:rowOff>
                  </to>
                </anchor>
              </controlPr>
            </control>
          </mc:Choice>
        </mc:AlternateContent>
        <mc:AlternateContent xmlns:mc="http://schemas.openxmlformats.org/markup-compatibility/2006">
          <mc:Choice Requires="x14">
            <control shapeId="7179" r:id="rId13" name="Check Box 11">
              <controlPr locked="0" defaultSize="0" autoFill="0" autoLine="0" autoPict="0">
                <anchor moveWithCells="1">
                  <from>
                    <xdr:col>47</xdr:col>
                    <xdr:colOff>57150</xdr:colOff>
                    <xdr:row>37</xdr:row>
                    <xdr:rowOff>165100</xdr:rowOff>
                  </from>
                  <to>
                    <xdr:col>48</xdr:col>
                    <xdr:colOff>0</xdr:colOff>
                    <xdr:row>39</xdr:row>
                    <xdr:rowOff>69850</xdr:rowOff>
                  </to>
                </anchor>
              </controlPr>
            </control>
          </mc:Choice>
        </mc:AlternateContent>
        <mc:AlternateContent xmlns:mc="http://schemas.openxmlformats.org/markup-compatibility/2006">
          <mc:Choice Requires="x14">
            <control shapeId="7180" r:id="rId14" name="Check Box 12">
              <controlPr locked="0" defaultSize="0" autoFill="0" autoLine="0" autoPict="0">
                <anchor moveWithCells="1">
                  <from>
                    <xdr:col>47</xdr:col>
                    <xdr:colOff>57150</xdr:colOff>
                    <xdr:row>38</xdr:row>
                    <xdr:rowOff>152400</xdr:rowOff>
                  </from>
                  <to>
                    <xdr:col>48</xdr:col>
                    <xdr:colOff>0</xdr:colOff>
                    <xdr:row>40</xdr:row>
                    <xdr:rowOff>57150</xdr:rowOff>
                  </to>
                </anchor>
              </controlPr>
            </control>
          </mc:Choice>
        </mc:AlternateContent>
        <mc:AlternateContent xmlns:mc="http://schemas.openxmlformats.org/markup-compatibility/2006">
          <mc:Choice Requires="x14">
            <control shapeId="7182" r:id="rId15" name="Option Button 14">
              <controlPr defaultSize="0" autoFill="0" autoLine="0" autoPict="0">
                <anchor moveWithCells="1">
                  <from>
                    <xdr:col>18</xdr:col>
                    <xdr:colOff>165100</xdr:colOff>
                    <xdr:row>40</xdr:row>
                    <xdr:rowOff>57150</xdr:rowOff>
                  </from>
                  <to>
                    <xdr:col>22</xdr:col>
                    <xdr:colOff>25400</xdr:colOff>
                    <xdr:row>41</xdr:row>
                    <xdr:rowOff>101600</xdr:rowOff>
                  </to>
                </anchor>
              </controlPr>
            </control>
          </mc:Choice>
        </mc:AlternateContent>
        <mc:AlternateContent xmlns:mc="http://schemas.openxmlformats.org/markup-compatibility/2006">
          <mc:Choice Requires="x14">
            <control shapeId="7183" r:id="rId16" name="Option Button 15">
              <controlPr defaultSize="0" autoFill="0" autoLine="0" autoPict="0">
                <anchor moveWithCells="1">
                  <from>
                    <xdr:col>22</xdr:col>
                    <xdr:colOff>12700</xdr:colOff>
                    <xdr:row>40</xdr:row>
                    <xdr:rowOff>76200</xdr:rowOff>
                  </from>
                  <to>
                    <xdr:col>24</xdr:col>
                    <xdr:colOff>171450</xdr:colOff>
                    <xdr:row>41</xdr:row>
                    <xdr:rowOff>101600</xdr:rowOff>
                  </to>
                </anchor>
              </controlPr>
            </control>
          </mc:Choice>
        </mc:AlternateContent>
        <mc:AlternateContent xmlns:mc="http://schemas.openxmlformats.org/markup-compatibility/2006">
          <mc:Choice Requires="x14">
            <control shapeId="7184" r:id="rId17" name="Option Button 16">
              <controlPr defaultSize="0" autoFill="0" autoLine="0" autoPict="0">
                <anchor moveWithCells="1">
                  <from>
                    <xdr:col>18</xdr:col>
                    <xdr:colOff>158750</xdr:colOff>
                    <xdr:row>41</xdr:row>
                    <xdr:rowOff>107950</xdr:rowOff>
                  </from>
                  <to>
                    <xdr:col>21</xdr:col>
                    <xdr:colOff>146050</xdr:colOff>
                    <xdr:row>42</xdr:row>
                    <xdr:rowOff>107950</xdr:rowOff>
                  </to>
                </anchor>
              </controlPr>
            </control>
          </mc:Choice>
        </mc:AlternateContent>
        <mc:AlternateContent xmlns:mc="http://schemas.openxmlformats.org/markup-compatibility/2006">
          <mc:Choice Requires="x14">
            <control shapeId="7169" r:id="rId18" name="Option Button 1">
              <controlPr locked="0" defaultSize="0" autoFill="0" autoLine="0" autoPict="0" altText="火災">
                <anchor moveWithCells="1">
                  <from>
                    <xdr:col>33</xdr:col>
                    <xdr:colOff>190500</xdr:colOff>
                    <xdr:row>26</xdr:row>
                    <xdr:rowOff>0</xdr:rowOff>
                  </from>
                  <to>
                    <xdr:col>37</xdr:col>
                    <xdr:colOff>12700</xdr:colOff>
                    <xdr:row>27</xdr:row>
                    <xdr:rowOff>0</xdr:rowOff>
                  </to>
                </anchor>
              </controlPr>
            </control>
          </mc:Choice>
        </mc:AlternateContent>
        <mc:AlternateContent xmlns:mc="http://schemas.openxmlformats.org/markup-compatibility/2006">
          <mc:Choice Requires="x14">
            <control shapeId="7191" r:id="rId19" name="Option Button 23">
              <controlPr defaultSize="0" autoFill="0" autoLine="0" autoPict="0">
                <anchor moveWithCells="1">
                  <from>
                    <xdr:col>22</xdr:col>
                    <xdr:colOff>12700</xdr:colOff>
                    <xdr:row>41</xdr:row>
                    <xdr:rowOff>101600</xdr:rowOff>
                  </from>
                  <to>
                    <xdr:col>25</xdr:col>
                    <xdr:colOff>0</xdr:colOff>
                    <xdr:row>42</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579C5-81E5-4A5B-A05F-73176B4771DE}">
  <dimension ref="A1:H51"/>
  <sheetViews>
    <sheetView showGridLines="0" workbookViewId="0"/>
  </sheetViews>
  <sheetFormatPr defaultColWidth="0" defaultRowHeight="13" zeroHeight="1"/>
  <cols>
    <col min="1" max="1" width="5" customWidth="1"/>
    <col min="2" max="2" width="1.36328125" customWidth="1"/>
    <col min="3" max="3" width="28.6328125" customWidth="1"/>
    <col min="4" max="7" width="12.90625" customWidth="1"/>
    <col min="8" max="8" width="2.36328125" customWidth="1"/>
    <col min="9" max="16384" width="9" hidden="1"/>
  </cols>
  <sheetData>
    <row r="1" spans="2:7"/>
    <row r="2" spans="2:7" ht="14.5" thickBot="1">
      <c r="C2" s="564" t="s">
        <v>109</v>
      </c>
      <c r="D2" s="386"/>
      <c r="E2" s="386"/>
      <c r="F2" s="386"/>
      <c r="G2" s="386"/>
    </row>
    <row r="3" spans="2:7" ht="18" customHeight="1" thickTop="1">
      <c r="B3" s="565" t="s">
        <v>110</v>
      </c>
      <c r="C3" s="566"/>
      <c r="D3" s="113" t="s">
        <v>111</v>
      </c>
      <c r="E3" s="114" t="s">
        <v>112</v>
      </c>
      <c r="F3" s="536" t="s">
        <v>113</v>
      </c>
      <c r="G3" s="536" t="s">
        <v>114</v>
      </c>
    </row>
    <row r="4" spans="2:7" ht="13.5" thickBot="1">
      <c r="B4" s="567"/>
      <c r="C4" s="568"/>
      <c r="D4" s="115" t="s">
        <v>115</v>
      </c>
      <c r="E4" s="116" t="s">
        <v>116</v>
      </c>
      <c r="F4" s="555"/>
      <c r="G4" s="569"/>
    </row>
    <row r="5" spans="2:7" ht="13.5" thickTop="1">
      <c r="B5" s="539"/>
      <c r="C5" s="542" t="s">
        <v>117</v>
      </c>
      <c r="D5" s="545" t="s">
        <v>118</v>
      </c>
      <c r="E5" s="545" t="s">
        <v>118</v>
      </c>
      <c r="F5" s="545" t="s">
        <v>118</v>
      </c>
      <c r="G5" s="545" t="s">
        <v>118</v>
      </c>
    </row>
    <row r="6" spans="2:7">
      <c r="B6" s="540"/>
      <c r="C6" s="570"/>
      <c r="D6" s="562"/>
      <c r="E6" s="562"/>
      <c r="F6" s="562"/>
      <c r="G6" s="562"/>
    </row>
    <row r="7" spans="2:7">
      <c r="B7" s="540"/>
      <c r="C7" s="570"/>
      <c r="D7" s="562"/>
      <c r="E7" s="562"/>
      <c r="F7" s="562"/>
      <c r="G7" s="562"/>
    </row>
    <row r="8" spans="2:7" ht="13.5" thickBot="1">
      <c r="B8" s="541"/>
      <c r="C8" s="544"/>
      <c r="D8" s="563"/>
      <c r="E8" s="563"/>
      <c r="F8" s="563"/>
      <c r="G8" s="563"/>
    </row>
    <row r="9" spans="2:7" ht="13.5" thickTop="1">
      <c r="B9" s="539"/>
      <c r="C9" s="542" t="s">
        <v>119</v>
      </c>
      <c r="D9" s="536" t="s">
        <v>120</v>
      </c>
      <c r="E9" s="536" t="s">
        <v>120</v>
      </c>
      <c r="F9" s="536" t="s">
        <v>120</v>
      </c>
      <c r="G9" s="536" t="s">
        <v>120</v>
      </c>
    </row>
    <row r="10" spans="2:7">
      <c r="B10" s="540"/>
      <c r="C10" s="543"/>
      <c r="D10" s="554"/>
      <c r="E10" s="554"/>
      <c r="F10" s="554"/>
      <c r="G10" s="554"/>
    </row>
    <row r="11" spans="2:7">
      <c r="B11" s="540"/>
      <c r="C11" s="543"/>
      <c r="D11" s="554"/>
      <c r="E11" s="554"/>
      <c r="F11" s="554"/>
      <c r="G11" s="554"/>
    </row>
    <row r="12" spans="2:7" ht="13.5" thickBot="1">
      <c r="B12" s="541"/>
      <c r="C12" s="544"/>
      <c r="D12" s="555"/>
      <c r="E12" s="555"/>
      <c r="F12" s="555"/>
      <c r="G12" s="555"/>
    </row>
    <row r="13" spans="2:7" ht="13.5" thickTop="1">
      <c r="B13" s="539"/>
      <c r="C13" s="558" t="s">
        <v>121</v>
      </c>
      <c r="D13" s="560" t="s">
        <v>118</v>
      </c>
      <c r="E13" s="561" t="s">
        <v>122</v>
      </c>
      <c r="F13" s="557" t="s">
        <v>120</v>
      </c>
      <c r="G13" s="557" t="s">
        <v>120</v>
      </c>
    </row>
    <row r="14" spans="2:7" ht="33" customHeight="1">
      <c r="B14" s="540"/>
      <c r="C14" s="559"/>
      <c r="D14" s="556"/>
      <c r="E14" s="562"/>
      <c r="F14" s="554"/>
      <c r="G14" s="554"/>
    </row>
    <row r="15" spans="2:7">
      <c r="B15" s="540"/>
      <c r="C15" s="559"/>
      <c r="D15" s="556"/>
      <c r="E15" s="562"/>
      <c r="F15" s="554"/>
      <c r="G15" s="554"/>
    </row>
    <row r="16" spans="2:7" ht="13.5" thickBot="1">
      <c r="B16" s="541"/>
      <c r="C16" s="559"/>
      <c r="D16" s="556"/>
      <c r="E16" s="563"/>
      <c r="F16" s="554"/>
      <c r="G16" s="554"/>
    </row>
    <row r="17" spans="2:7" ht="13.5" thickTop="1">
      <c r="B17" s="539"/>
      <c r="C17" s="551" t="s">
        <v>123</v>
      </c>
      <c r="D17" s="545" t="s">
        <v>118</v>
      </c>
      <c r="E17" s="545" t="s">
        <v>118</v>
      </c>
      <c r="F17" s="536" t="s">
        <v>124</v>
      </c>
      <c r="G17" s="545" t="s">
        <v>118</v>
      </c>
    </row>
    <row r="18" spans="2:7" ht="33" customHeight="1">
      <c r="B18" s="540"/>
      <c r="C18" s="552"/>
      <c r="D18" s="554"/>
      <c r="E18" s="554"/>
      <c r="F18" s="554"/>
      <c r="G18" s="556"/>
    </row>
    <row r="19" spans="2:7">
      <c r="B19" s="540"/>
      <c r="C19" s="552"/>
      <c r="D19" s="554"/>
      <c r="E19" s="554"/>
      <c r="F19" s="554"/>
      <c r="G19" s="556"/>
    </row>
    <row r="20" spans="2:7" ht="13.5" thickBot="1">
      <c r="B20" s="541"/>
      <c r="C20" s="553"/>
      <c r="D20" s="554"/>
      <c r="E20" s="555"/>
      <c r="F20" s="554"/>
      <c r="G20" s="556"/>
    </row>
    <row r="21" spans="2:7" ht="13.5" thickTop="1">
      <c r="B21" s="539"/>
      <c r="C21" s="542" t="s">
        <v>125</v>
      </c>
      <c r="D21" s="536" t="s">
        <v>120</v>
      </c>
      <c r="E21" s="545" t="s">
        <v>126</v>
      </c>
      <c r="F21" s="536" t="s">
        <v>120</v>
      </c>
      <c r="G21" s="545" t="s">
        <v>118</v>
      </c>
    </row>
    <row r="22" spans="2:7">
      <c r="B22" s="540"/>
      <c r="C22" s="543"/>
      <c r="D22" s="549"/>
      <c r="E22" s="549"/>
      <c r="F22" s="549"/>
      <c r="G22" s="549"/>
    </row>
    <row r="23" spans="2:7">
      <c r="B23" s="540"/>
      <c r="C23" s="543"/>
      <c r="D23" s="549"/>
      <c r="E23" s="549"/>
      <c r="F23" s="549"/>
      <c r="G23" s="549"/>
    </row>
    <row r="24" spans="2:7" ht="13.5" thickBot="1">
      <c r="B24" s="541"/>
      <c r="C24" s="544"/>
      <c r="D24" s="550"/>
      <c r="E24" s="550"/>
      <c r="F24" s="550"/>
      <c r="G24" s="550"/>
    </row>
    <row r="25" spans="2:7" ht="13.5" thickTop="1">
      <c r="B25" s="539"/>
      <c r="C25" s="542" t="s">
        <v>127</v>
      </c>
      <c r="D25" s="548" t="s">
        <v>128</v>
      </c>
      <c r="E25" s="548" t="s">
        <v>128</v>
      </c>
      <c r="F25" s="548" t="s">
        <v>128</v>
      </c>
      <c r="G25" s="548" t="s">
        <v>128</v>
      </c>
    </row>
    <row r="26" spans="2:7">
      <c r="B26" s="540"/>
      <c r="C26" s="543"/>
      <c r="D26" s="549"/>
      <c r="E26" s="549"/>
      <c r="F26" s="549"/>
      <c r="G26" s="549"/>
    </row>
    <row r="27" spans="2:7">
      <c r="B27" s="540"/>
      <c r="C27" s="543"/>
      <c r="D27" s="549"/>
      <c r="E27" s="549"/>
      <c r="F27" s="549"/>
      <c r="G27" s="549"/>
    </row>
    <row r="28" spans="2:7" ht="13.5" thickBot="1">
      <c r="B28" s="541"/>
      <c r="C28" s="544"/>
      <c r="D28" s="550"/>
      <c r="E28" s="550"/>
      <c r="F28" s="550"/>
      <c r="G28" s="550"/>
    </row>
    <row r="29" spans="2:7" ht="13.5" thickTop="1">
      <c r="B29" s="539"/>
      <c r="C29" s="542" t="s">
        <v>129</v>
      </c>
      <c r="D29" s="536" t="s">
        <v>120</v>
      </c>
      <c r="E29" s="536" t="s">
        <v>120</v>
      </c>
      <c r="F29" s="545" t="s">
        <v>118</v>
      </c>
      <c r="G29" s="536" t="s">
        <v>120</v>
      </c>
    </row>
    <row r="30" spans="2:7">
      <c r="B30" s="540"/>
      <c r="C30" s="543"/>
      <c r="D30" s="537"/>
      <c r="E30" s="537"/>
      <c r="F30" s="546"/>
      <c r="G30" s="537"/>
    </row>
    <row r="31" spans="2:7">
      <c r="B31" s="540"/>
      <c r="C31" s="543"/>
      <c r="D31" s="537"/>
      <c r="E31" s="537"/>
      <c r="F31" s="546"/>
      <c r="G31" s="537"/>
    </row>
    <row r="32" spans="2:7" ht="13.5" thickBot="1">
      <c r="B32" s="541"/>
      <c r="C32" s="544"/>
      <c r="D32" s="538"/>
      <c r="E32" s="538"/>
      <c r="F32" s="547"/>
      <c r="G32" s="538"/>
    </row>
    <row r="33" spans="2:7" ht="13.5" thickTop="1">
      <c r="B33" s="539"/>
      <c r="C33" s="542" t="s">
        <v>130</v>
      </c>
      <c r="D33" s="536" t="s">
        <v>120</v>
      </c>
      <c r="E33" s="536" t="s">
        <v>120</v>
      </c>
      <c r="F33" s="536" t="s">
        <v>120</v>
      </c>
      <c r="G33" s="545" t="s">
        <v>118</v>
      </c>
    </row>
    <row r="34" spans="2:7">
      <c r="B34" s="540"/>
      <c r="C34" s="543"/>
      <c r="D34" s="537"/>
      <c r="E34" s="537"/>
      <c r="F34" s="537"/>
      <c r="G34" s="546"/>
    </row>
    <row r="35" spans="2:7">
      <c r="B35" s="540"/>
      <c r="C35" s="543"/>
      <c r="D35" s="537"/>
      <c r="E35" s="537"/>
      <c r="F35" s="537"/>
      <c r="G35" s="546"/>
    </row>
    <row r="36" spans="2:7" ht="13.5" thickBot="1">
      <c r="B36" s="541"/>
      <c r="C36" s="544"/>
      <c r="D36" s="538"/>
      <c r="E36" s="538"/>
      <c r="F36" s="538"/>
      <c r="G36" s="547"/>
    </row>
    <row r="37" spans="2:7" ht="13.5" thickTop="1">
      <c r="B37" s="539"/>
      <c r="C37" s="542" t="s">
        <v>131</v>
      </c>
      <c r="D37" s="548" t="s">
        <v>132</v>
      </c>
      <c r="E37" s="548" t="s">
        <v>132</v>
      </c>
      <c r="F37" s="536" t="s">
        <v>120</v>
      </c>
      <c r="G37" s="536" t="s">
        <v>120</v>
      </c>
    </row>
    <row r="38" spans="2:7">
      <c r="B38" s="540"/>
      <c r="C38" s="543"/>
      <c r="D38" s="549"/>
      <c r="E38" s="549"/>
      <c r="F38" s="537"/>
      <c r="G38" s="537"/>
    </row>
    <row r="39" spans="2:7">
      <c r="B39" s="540"/>
      <c r="C39" s="543"/>
      <c r="D39" s="549"/>
      <c r="E39" s="549"/>
      <c r="F39" s="537"/>
      <c r="G39" s="537"/>
    </row>
    <row r="40" spans="2:7" ht="13.5" thickBot="1">
      <c r="B40" s="541"/>
      <c r="C40" s="544"/>
      <c r="D40" s="550"/>
      <c r="E40" s="550"/>
      <c r="F40" s="538"/>
      <c r="G40" s="538"/>
    </row>
    <row r="41" spans="2:7" ht="18.75" customHeight="1" thickTop="1">
      <c r="C41" s="531" t="s">
        <v>133</v>
      </c>
      <c r="D41" s="532"/>
      <c r="E41" s="532"/>
      <c r="F41" s="532"/>
      <c r="G41" s="532"/>
    </row>
    <row r="42" spans="2:7">
      <c r="C42" s="117"/>
      <c r="D42" s="118"/>
      <c r="E42" s="118"/>
      <c r="F42" s="118"/>
      <c r="G42" s="118"/>
    </row>
    <row r="43" spans="2:7" s="111" customFormat="1" ht="14">
      <c r="C43" s="119" t="s">
        <v>134</v>
      </c>
    </row>
    <row r="44" spans="2:7" s="111" customFormat="1" ht="18" customHeight="1">
      <c r="C44" s="535" t="s">
        <v>135</v>
      </c>
      <c r="D44" s="149"/>
      <c r="E44" s="149"/>
      <c r="F44" s="149"/>
      <c r="G44" s="149"/>
    </row>
    <row r="45" spans="2:7" s="111" customFormat="1" ht="40" customHeight="1">
      <c r="C45" s="149"/>
      <c r="D45" s="149"/>
      <c r="E45" s="149"/>
      <c r="F45" s="149"/>
      <c r="G45" s="149"/>
    </row>
    <row r="46" spans="2:7" s="111" customFormat="1" ht="10" customHeight="1">
      <c r="C46" s="120"/>
      <c r="D46"/>
      <c r="E46"/>
      <c r="F46"/>
      <c r="G46"/>
    </row>
    <row r="47" spans="2:7" s="111" customFormat="1" ht="28.5" customHeight="1"/>
    <row r="48" spans="2:7" s="111" customFormat="1" ht="10" customHeight="1">
      <c r="C48" s="120"/>
      <c r="D48"/>
      <c r="E48"/>
      <c r="F48"/>
      <c r="G48"/>
    </row>
    <row r="49" spans="3:7" ht="15" customHeight="1">
      <c r="C49" s="533"/>
      <c r="D49" s="534"/>
      <c r="E49" s="534"/>
      <c r="F49" s="534"/>
      <c r="G49" s="534"/>
    </row>
    <row r="50" spans="3:7"/>
    <row r="51" spans="3:7"/>
  </sheetData>
  <sheetProtection algorithmName="SHA-512" hashValue="KSFWt9o74ROweLj92KifcAwJgcUdo8Y/iIb8A7IrGR/ZBXqMi6Ds42NkRsi4RTn7747FVJepbhjFo9ycndcO1A==" saltValue="91A4zw7vw2UdNMV+BfMqzQ==" spinCount="100000" sheet="1" objects="1" scenarios="1"/>
  <mergeCells count="61">
    <mergeCell ref="C2:G2"/>
    <mergeCell ref="B3:C4"/>
    <mergeCell ref="F3:F4"/>
    <mergeCell ref="G3:G4"/>
    <mergeCell ref="B5:B8"/>
    <mergeCell ref="C5:C8"/>
    <mergeCell ref="D5:D8"/>
    <mergeCell ref="E5:E8"/>
    <mergeCell ref="F5:F8"/>
    <mergeCell ref="G5:G8"/>
    <mergeCell ref="G13:G16"/>
    <mergeCell ref="B9:B12"/>
    <mergeCell ref="C9:C12"/>
    <mergeCell ref="D9:D12"/>
    <mergeCell ref="E9:E12"/>
    <mergeCell ref="F9:F12"/>
    <mergeCell ref="G9:G12"/>
    <mergeCell ref="B13:B16"/>
    <mergeCell ref="C13:C16"/>
    <mergeCell ref="D13:D16"/>
    <mergeCell ref="E13:E16"/>
    <mergeCell ref="F13:F16"/>
    <mergeCell ref="G21:G24"/>
    <mergeCell ref="B17:B20"/>
    <mergeCell ref="C17:C20"/>
    <mergeCell ref="D17:D20"/>
    <mergeCell ref="E17:E20"/>
    <mergeCell ref="F17:F20"/>
    <mergeCell ref="G17:G20"/>
    <mergeCell ref="B21:B24"/>
    <mergeCell ref="C21:C24"/>
    <mergeCell ref="D21:D24"/>
    <mergeCell ref="E21:E24"/>
    <mergeCell ref="F21:F24"/>
    <mergeCell ref="G29:G32"/>
    <mergeCell ref="B25:B28"/>
    <mergeCell ref="C25:C28"/>
    <mergeCell ref="D25:D28"/>
    <mergeCell ref="E25:E28"/>
    <mergeCell ref="F25:F28"/>
    <mergeCell ref="G25:G28"/>
    <mergeCell ref="B29:B32"/>
    <mergeCell ref="C29:C32"/>
    <mergeCell ref="D29:D32"/>
    <mergeCell ref="E29:E32"/>
    <mergeCell ref="F29:F32"/>
    <mergeCell ref="C41:G41"/>
    <mergeCell ref="C49:G49"/>
    <mergeCell ref="C44:G45"/>
    <mergeCell ref="G37:G40"/>
    <mergeCell ref="B33:B36"/>
    <mergeCell ref="C33:C36"/>
    <mergeCell ref="D33:D36"/>
    <mergeCell ref="E33:E36"/>
    <mergeCell ref="F33:F36"/>
    <mergeCell ref="G33:G36"/>
    <mergeCell ref="B37:B40"/>
    <mergeCell ref="C37:C40"/>
    <mergeCell ref="D37:D40"/>
    <mergeCell ref="E37:E40"/>
    <mergeCell ref="F37:F4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AC590-9364-46EB-A5E8-E47F09FCD489}">
  <sheetPr codeName="Sheet3"/>
  <dimension ref="A1:AM50"/>
  <sheetViews>
    <sheetView showGridLines="0" workbookViewId="0"/>
  </sheetViews>
  <sheetFormatPr defaultColWidth="0" defaultRowHeight="13" zeroHeight="1"/>
  <cols>
    <col min="1" max="8" width="2.6328125" customWidth="1"/>
    <col min="9" max="9" width="2.6328125" style="131" customWidth="1"/>
    <col min="10" max="37" width="2.6328125" customWidth="1"/>
    <col min="38" max="39" width="0" hidden="1" customWidth="1"/>
    <col min="40" max="16384" width="9" hidden="1"/>
  </cols>
  <sheetData>
    <row r="1" spans="1:37" ht="28.5" customHeight="1">
      <c r="A1" s="31" t="str">
        <f>保険金請求書兼事故状況報告書!Z12&amp;"　御中"</f>
        <v>ＪＡ三井リース株式会社　御中</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row>
    <row r="2" spans="1:37" ht="13.5"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row>
    <row r="3" spans="1:37"/>
    <row r="4" spans="1:37">
      <c r="Q4" t="s">
        <v>53</v>
      </c>
    </row>
    <row r="5" spans="1:37"/>
    <row r="6" spans="1:37" ht="18.75" customHeight="1">
      <c r="R6" t="s">
        <v>47</v>
      </c>
      <c r="T6" s="571"/>
      <c r="U6" s="571"/>
      <c r="V6" s="571"/>
      <c r="W6" s="571"/>
      <c r="X6" s="571"/>
      <c r="Y6" s="571"/>
      <c r="Z6" s="571"/>
      <c r="AA6" s="571"/>
      <c r="AB6" s="571"/>
      <c r="AC6" s="571"/>
      <c r="AD6" s="571"/>
      <c r="AE6" s="571"/>
      <c r="AF6" s="571"/>
      <c r="AG6" s="571"/>
      <c r="AH6" s="571"/>
    </row>
    <row r="7" spans="1:37" ht="18.75" customHeight="1">
      <c r="T7" s="571"/>
      <c r="U7" s="571"/>
      <c r="V7" s="571"/>
      <c r="W7" s="571"/>
      <c r="X7" s="571"/>
      <c r="Y7" s="571"/>
      <c r="Z7" s="571"/>
      <c r="AA7" s="571"/>
      <c r="AB7" s="571"/>
      <c r="AC7" s="571"/>
      <c r="AD7" s="571"/>
      <c r="AE7" s="571"/>
      <c r="AF7" s="571"/>
      <c r="AG7" s="571"/>
      <c r="AH7" s="571"/>
      <c r="AI7" s="571"/>
    </row>
    <row r="8" spans="1:37" ht="18.75" customHeight="1">
      <c r="R8" t="s">
        <v>48</v>
      </c>
      <c r="T8" s="571"/>
      <c r="U8" s="571"/>
      <c r="V8" s="571"/>
      <c r="W8" s="571"/>
      <c r="X8" s="571"/>
      <c r="Y8" s="571"/>
      <c r="Z8" s="571"/>
      <c r="AA8" s="571"/>
      <c r="AB8" s="571"/>
      <c r="AC8" s="571"/>
      <c r="AD8" s="571"/>
      <c r="AE8" s="571"/>
      <c r="AF8" s="571"/>
      <c r="AG8" s="571"/>
      <c r="AH8" s="571"/>
      <c r="AI8" s="571"/>
      <c r="AJ8" t="s">
        <v>49</v>
      </c>
    </row>
    <row r="9" spans="1:37" ht="18.75" customHeight="1">
      <c r="T9" s="571"/>
      <c r="U9" s="571"/>
      <c r="V9" s="571"/>
      <c r="W9" s="571"/>
      <c r="X9" s="571"/>
      <c r="Y9" s="571"/>
      <c r="Z9" s="571"/>
      <c r="AA9" s="571"/>
      <c r="AB9" s="571"/>
      <c r="AC9" s="571"/>
      <c r="AD9" s="571"/>
      <c r="AE9" s="571"/>
      <c r="AF9" s="571"/>
      <c r="AG9" s="571"/>
      <c r="AH9" s="571"/>
      <c r="AI9" s="571"/>
    </row>
    <row r="10" spans="1:37"/>
    <row r="11" spans="1:37"/>
    <row r="12" spans="1:37" ht="13.5" customHeight="1">
      <c r="C12" s="36"/>
      <c r="D12" s="36"/>
      <c r="E12" s="36"/>
      <c r="F12" s="36"/>
      <c r="G12" s="36"/>
      <c r="H12" s="36"/>
      <c r="I12" s="36"/>
      <c r="J12" s="36"/>
      <c r="L12" s="36"/>
      <c r="M12" s="36"/>
      <c r="O12" s="572" t="s">
        <v>37</v>
      </c>
      <c r="P12" s="572"/>
      <c r="Q12" s="572"/>
      <c r="R12" s="572"/>
      <c r="S12" s="572"/>
      <c r="T12" s="572"/>
      <c r="U12" s="572"/>
      <c r="V12" s="572"/>
      <c r="W12" s="572"/>
      <c r="X12" s="572"/>
      <c r="Y12" s="36"/>
      <c r="Z12" s="36"/>
      <c r="AA12" s="36"/>
      <c r="AB12" s="36"/>
      <c r="AC12" s="36"/>
      <c r="AD12" s="36"/>
      <c r="AE12" s="36"/>
      <c r="AF12" s="36"/>
      <c r="AG12" s="36"/>
      <c r="AH12" s="36"/>
      <c r="AI12" s="36"/>
      <c r="AJ12" s="36"/>
    </row>
    <row r="13" spans="1:37" ht="13.5" customHeight="1">
      <c r="B13" s="36"/>
      <c r="C13" s="36"/>
      <c r="D13" s="36"/>
      <c r="E13" s="36"/>
      <c r="F13" s="36"/>
      <c r="G13" s="36"/>
      <c r="H13" s="36"/>
      <c r="I13" s="36"/>
      <c r="J13" s="36"/>
      <c r="K13" s="36"/>
      <c r="L13" s="36"/>
      <c r="M13" s="36"/>
      <c r="N13" s="36"/>
      <c r="O13" s="572"/>
      <c r="P13" s="572"/>
      <c r="Q13" s="572"/>
      <c r="R13" s="572"/>
      <c r="S13" s="572"/>
      <c r="T13" s="572"/>
      <c r="U13" s="572"/>
      <c r="V13" s="572"/>
      <c r="W13" s="572"/>
      <c r="X13" s="572"/>
      <c r="Y13" s="36"/>
      <c r="Z13" s="36"/>
      <c r="AA13" s="36"/>
      <c r="AB13" s="36"/>
      <c r="AC13" s="36"/>
      <c r="AD13" s="36"/>
      <c r="AE13" s="36"/>
      <c r="AF13" s="36"/>
      <c r="AG13" s="36"/>
      <c r="AH13" s="36"/>
      <c r="AI13" s="36"/>
      <c r="AJ13" s="36"/>
    </row>
    <row r="14" spans="1:37"/>
    <row r="15" spans="1:37"/>
    <row r="16" spans="1:37"/>
    <row r="17" spans="3:36" s="112" customFormat="1" ht="27.75" customHeight="1">
      <c r="C17" s="573" t="s">
        <v>40</v>
      </c>
      <c r="D17" s="573"/>
      <c r="E17" s="573"/>
      <c r="F17" s="573"/>
      <c r="G17" s="573"/>
      <c r="H17" s="573"/>
      <c r="I17" s="132"/>
      <c r="J17" s="574">
        <f>保険金請求書兼事故状況報告書!F22</f>
        <v>0</v>
      </c>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row>
    <row r="18" spans="3:36" s="112" customFormat="1" ht="27.75" customHeight="1">
      <c r="C18" s="573" t="s">
        <v>41</v>
      </c>
      <c r="D18" s="573"/>
      <c r="E18" s="573"/>
      <c r="F18" s="573"/>
      <c r="G18" s="573"/>
      <c r="H18" s="573"/>
      <c r="I18" s="132"/>
      <c r="J18" s="574">
        <f>保険金請求書兼事故状況報告書!F23</f>
        <v>0</v>
      </c>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row>
    <row r="19" spans="3:36" s="112" customFormat="1" ht="27.75" customHeight="1">
      <c r="C19" s="573" t="s">
        <v>42</v>
      </c>
      <c r="D19" s="573"/>
      <c r="E19" s="573"/>
      <c r="F19" s="573"/>
      <c r="G19" s="573"/>
      <c r="H19" s="573"/>
      <c r="I19" s="132"/>
      <c r="J19" s="574">
        <f>保険金請求書兼事故状況報告書!F24</f>
        <v>0</v>
      </c>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row>
    <row r="20" spans="3:36" s="112" customFormat="1" ht="27.75" customHeight="1">
      <c r="C20" s="573" t="s">
        <v>43</v>
      </c>
      <c r="D20" s="573"/>
      <c r="E20" s="573"/>
      <c r="F20" s="573"/>
      <c r="G20" s="573"/>
      <c r="H20" s="573"/>
      <c r="I20" s="132"/>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row>
    <row r="21" spans="3:36" ht="27.75" customHeight="1">
      <c r="C21" s="581" t="s">
        <v>44</v>
      </c>
      <c r="D21" s="581"/>
      <c r="E21" s="581"/>
      <c r="F21" s="581"/>
      <c r="G21" s="581"/>
      <c r="H21" s="581"/>
      <c r="I21" s="133"/>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row>
    <row r="22" spans="3:36" ht="27.75" customHeight="1">
      <c r="C22" s="37"/>
      <c r="D22" s="37"/>
      <c r="E22" s="37"/>
      <c r="F22" s="37"/>
      <c r="G22" s="37"/>
      <c r="H22" s="37"/>
      <c r="I22" s="37"/>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row>
    <row r="23" spans="3:36" ht="27.75" customHeight="1">
      <c r="C23" s="581" t="s">
        <v>46</v>
      </c>
      <c r="D23" s="581"/>
      <c r="E23" s="581"/>
      <c r="F23" s="581"/>
      <c r="G23" s="581"/>
      <c r="H23" s="581"/>
      <c r="I23" s="133"/>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row>
    <row r="24" spans="3:36" ht="27.75" customHeight="1">
      <c r="C24" s="37"/>
      <c r="D24" s="37"/>
      <c r="E24" s="37"/>
      <c r="F24" s="37"/>
      <c r="G24" s="37"/>
      <c r="H24" s="37"/>
      <c r="I24" s="37"/>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row>
    <row r="25" spans="3:36"/>
    <row r="26" spans="3:36"/>
    <row r="27" spans="3:36"/>
    <row r="28" spans="3:36"/>
    <row r="29" spans="3:36"/>
    <row r="30" spans="3:36">
      <c r="W30" s="38" t="s">
        <v>50</v>
      </c>
      <c r="X30" s="39"/>
      <c r="Y30" s="39"/>
      <c r="Z30" s="39"/>
      <c r="AA30" s="39"/>
      <c r="AB30" s="39"/>
      <c r="AC30" s="39"/>
      <c r="AD30" s="39"/>
      <c r="AE30" s="39"/>
      <c r="AF30" s="39"/>
      <c r="AG30" s="39"/>
      <c r="AH30" s="39"/>
      <c r="AI30" s="39"/>
      <c r="AJ30" s="40"/>
    </row>
    <row r="31" spans="3:36" ht="17.25" customHeight="1">
      <c r="W31" s="575"/>
      <c r="X31" s="576"/>
      <c r="Y31" s="576"/>
      <c r="Z31" s="576"/>
      <c r="AA31" s="576"/>
      <c r="AB31" s="576"/>
      <c r="AC31" s="576"/>
      <c r="AD31" s="576"/>
      <c r="AE31" s="576"/>
      <c r="AF31" s="576"/>
      <c r="AG31" s="576"/>
      <c r="AH31" s="576"/>
      <c r="AI31" s="576"/>
      <c r="AJ31" s="577"/>
    </row>
    <row r="32" spans="3:36">
      <c r="W32" s="38" t="s">
        <v>51</v>
      </c>
      <c r="X32" s="39"/>
      <c r="Y32" s="39"/>
      <c r="Z32" s="39"/>
      <c r="AA32" s="39"/>
      <c r="AB32" s="39"/>
      <c r="AC32" s="39"/>
      <c r="AD32" s="39"/>
      <c r="AE32" s="39"/>
      <c r="AF32" s="39"/>
      <c r="AG32" s="39"/>
      <c r="AH32" s="39"/>
      <c r="AI32" s="39"/>
      <c r="AJ32" s="40"/>
    </row>
    <row r="33" spans="3:36" ht="17.25" customHeight="1">
      <c r="W33" s="578"/>
      <c r="X33" s="579"/>
      <c r="Y33" s="579"/>
      <c r="Z33" s="579"/>
      <c r="AA33" s="579"/>
      <c r="AB33" s="579"/>
      <c r="AC33" s="579"/>
      <c r="AD33" s="579"/>
      <c r="AE33" s="579"/>
      <c r="AF33" s="579"/>
      <c r="AG33" s="579"/>
      <c r="AH33" s="579"/>
      <c r="AI33" s="579"/>
      <c r="AJ33" s="580"/>
    </row>
    <row r="34" spans="3:36">
      <c r="W34" s="38" t="s">
        <v>52</v>
      </c>
      <c r="X34" s="39"/>
      <c r="Y34" s="39"/>
      <c r="Z34" s="39"/>
      <c r="AA34" s="39"/>
      <c r="AB34" s="39"/>
      <c r="AC34" s="39"/>
      <c r="AD34" s="39"/>
      <c r="AE34" s="39"/>
      <c r="AF34" s="39"/>
      <c r="AG34" s="39"/>
      <c r="AH34" s="39"/>
      <c r="AI34" s="39"/>
      <c r="AJ34" s="40"/>
    </row>
    <row r="35" spans="3:36" ht="17.25" customHeight="1">
      <c r="W35" s="578"/>
      <c r="X35" s="579"/>
      <c r="Y35" s="579"/>
      <c r="Z35" s="579"/>
      <c r="AA35" s="579"/>
      <c r="AB35" s="579"/>
      <c r="AC35" s="579"/>
      <c r="AD35" s="579"/>
      <c r="AE35" s="579"/>
      <c r="AF35" s="579"/>
      <c r="AG35" s="579"/>
      <c r="AH35" s="579"/>
      <c r="AI35" s="579"/>
      <c r="AJ35" s="580"/>
    </row>
    <row r="36" spans="3:36"/>
    <row r="37" spans="3:36"/>
    <row r="38" spans="3:36"/>
    <row r="39" spans="3:36"/>
    <row r="40" spans="3:36"/>
    <row r="41" spans="3:36">
      <c r="C41" t="s">
        <v>45</v>
      </c>
    </row>
    <row r="42" spans="3:36">
      <c r="D42" t="s">
        <v>38</v>
      </c>
    </row>
    <row r="43" spans="3:36">
      <c r="D43" t="s">
        <v>39</v>
      </c>
    </row>
    <row r="44" spans="3:36"/>
    <row r="45" spans="3:36"/>
    <row r="46" spans="3:36"/>
    <row r="47" spans="3:36"/>
    <row r="48" spans="3:36"/>
    <row r="49"/>
    <row r="50"/>
  </sheetData>
  <sheetProtection algorithmName="SHA-512" hashValue="Z6UEuZuYzVPW1AZpZxQwkaf/SqiTOJX3SlM+ny+aG+T9C8JlJVzI314aV9KGLhN5ygbrbC8HfsCMbqoilUkK1A==" saltValue="OBrup75Iq8u7IkzyR57lUQ==" spinCount="100000" sheet="1" objects="1" scenarios="1"/>
  <mergeCells count="20">
    <mergeCell ref="W33:AJ33"/>
    <mergeCell ref="W35:AJ35"/>
    <mergeCell ref="C19:H19"/>
    <mergeCell ref="C20:H20"/>
    <mergeCell ref="C21:H21"/>
    <mergeCell ref="C23:H23"/>
    <mergeCell ref="J21:AI22"/>
    <mergeCell ref="J20:AI20"/>
    <mergeCell ref="J19:AI19"/>
    <mergeCell ref="J23:AI24"/>
    <mergeCell ref="C17:H17"/>
    <mergeCell ref="C18:H18"/>
    <mergeCell ref="J17:AI17"/>
    <mergeCell ref="J18:AI18"/>
    <mergeCell ref="W31:AJ31"/>
    <mergeCell ref="T6:AH6"/>
    <mergeCell ref="T7:AI7"/>
    <mergeCell ref="T8:AI8"/>
    <mergeCell ref="T9:AI9"/>
    <mergeCell ref="O12:X13"/>
  </mergeCells>
  <phoneticPr fontId="1"/>
  <conditionalFormatting sqref="J18">
    <cfRule type="expression" dxfId="2" priority="3">
      <formula>$J$18=0</formula>
    </cfRule>
  </conditionalFormatting>
  <conditionalFormatting sqref="J17:AI17">
    <cfRule type="expression" dxfId="1" priority="2">
      <formula>$J$17=0</formula>
    </cfRule>
  </conditionalFormatting>
  <conditionalFormatting sqref="J19:AI19">
    <cfRule type="expression" dxfId="0" priority="1">
      <formula>$J$19=0</formula>
    </cfRule>
  </conditionalFormatting>
  <dataValidations count="3">
    <dataValidation imeMode="hiragana" allowBlank="1" showInputMessage="1" showErrorMessage="1" prompt="（修理が必要となった原因につき具体的にご記入下さい）" sqref="J20:AI20" xr:uid="{21846D80-87E3-4E9B-9D11-34EDEA87AAE4}"/>
    <dataValidation imeMode="hiragana" allowBlank="1" showInputMessage="1" showErrorMessage="1" prompt="実施した検査及び当該検査の結果、技術的に修理不能と判断した理由につき詳細ご記入ください" sqref="J21:AI22" xr:uid="{8EA081E0-1B35-4797-BB43-EA7F66D90E64}"/>
    <dataValidation imeMode="hiragana" allowBlank="1" showInputMessage="1" showErrorMessage="1" prompt="その他参考となる事項、特記事項等がありましたらご記入下さい" sqref="J23:AI24" xr:uid="{B4FEDD70-0638-4038-9CCF-C2CE5BFE9B79}"/>
  </dataValidations>
  <printOptions horizontalCentered="1"/>
  <pageMargins left="0.39370078740157483" right="0.39370078740157483" top="0.78740157480314965" bottom="0"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132E-5A6A-4086-B5AA-E2F4F7AADF09}">
  <dimension ref="A1"/>
  <sheetViews>
    <sheetView workbookViewId="0">
      <selection activeCell="L38" sqref="L38"/>
    </sheetView>
  </sheetViews>
  <sheetFormatPr defaultRowHeight="13"/>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70972-0B6F-4719-80E8-15E90F74D01B}">
  <sheetPr codeName="Sheet4"/>
  <dimension ref="A1:H4"/>
  <sheetViews>
    <sheetView workbookViewId="0">
      <selection activeCell="D33" sqref="D33"/>
    </sheetView>
  </sheetViews>
  <sheetFormatPr defaultRowHeight="13"/>
  <cols>
    <col min="1" max="1" width="25.36328125" bestFit="1" customWidth="1"/>
    <col min="2" max="2" width="33.6328125" bestFit="1" customWidth="1"/>
    <col min="3" max="3" width="37.453125" bestFit="1" customWidth="1"/>
  </cols>
  <sheetData>
    <row r="1" spans="1:8">
      <c r="A1" s="16" t="s">
        <v>13</v>
      </c>
      <c r="B1" s="16" t="s">
        <v>14</v>
      </c>
      <c r="C1" s="16" t="s">
        <v>16</v>
      </c>
      <c r="E1" s="26"/>
      <c r="F1" s="26"/>
      <c r="G1" s="26"/>
      <c r="H1" s="26"/>
    </row>
    <row r="2" spans="1:8">
      <c r="A2" t="s">
        <v>12</v>
      </c>
      <c r="B2" t="s">
        <v>8</v>
      </c>
      <c r="C2" t="s">
        <v>18</v>
      </c>
    </row>
    <row r="3" spans="1:8">
      <c r="A3" t="s">
        <v>78</v>
      </c>
      <c r="B3" t="s">
        <v>8</v>
      </c>
      <c r="C3" t="s">
        <v>18</v>
      </c>
    </row>
    <row r="4" spans="1:8">
      <c r="A4" t="s">
        <v>11</v>
      </c>
      <c r="B4" t="s">
        <v>15</v>
      </c>
      <c r="C4" t="s">
        <v>17</v>
      </c>
    </row>
  </sheetData>
  <phoneticPr fontId="1"/>
  <pageMargins left="0.7" right="0.7" top="0.75" bottom="0.75" header="0.3" footer="0.3"/>
  <pageSetup paperSize="9" orientation="portrait" r:id="rId1"/>
</worksheet>
</file>

<file path=docMetadata/LabelInfo.xml><?xml version="1.0" encoding="utf-8"?>
<clbl:labelList xmlns:clbl="http://schemas.microsoft.com/office/2020/mipLabelMetadata">
  <clbl:label id="{91cf5210-d21c-44b7-ab28-2c3f18ee993a}" enabled="1" method="Privileged" siteId="{1fa969dd-6ac0-4f0b-9aac-bc8db787d28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目次</vt:lpstr>
      <vt:lpstr>保険金請求書兼事故状況報告書</vt:lpstr>
      <vt:lpstr>ご入力の手引き</vt:lpstr>
      <vt:lpstr>保険金請求に必要な書類一覧表</vt:lpstr>
      <vt:lpstr>修理不能証明書</vt:lpstr>
      <vt:lpstr>Sheet1</vt:lpstr>
      <vt:lpstr>【マスタ】リース会社</vt:lpstr>
      <vt:lpstr>ご入力の手引き!Print_Area</vt:lpstr>
      <vt:lpstr>保険金請求書兼事故状況報告書!Print_Area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茉莉</dc:creator>
  <cp:lastModifiedBy>加藤 温</cp:lastModifiedBy>
  <cp:lastPrinted>2024-03-04T03:58:24Z</cp:lastPrinted>
  <dcterms:created xsi:type="dcterms:W3CDTF">2020-06-22T04:55:02Z</dcterms:created>
  <dcterms:modified xsi:type="dcterms:W3CDTF">2024-04-17T07:30:41Z</dcterms:modified>
</cp:coreProperties>
</file>